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irilaver\Desktop\Documente de lucru\2021\Pentru Guvern\"/>
    </mc:Choice>
  </mc:AlternateContent>
  <bookViews>
    <workbookView xWindow="0" yWindow="0" windowWidth="28800" windowHeight="11730"/>
  </bookViews>
  <sheets>
    <sheet name="Tabelul 14" sheetId="1" r:id="rId1"/>
  </sheets>
  <definedNames>
    <definedName name="_xlnm.Print_Area" localSheetId="0">'Tabelul 14'!$A$1:$H$275</definedName>
    <definedName name="_xlnm.Print_Titles" localSheetId="0">'Tabelul 14'!$7:$9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6" i="1" l="1"/>
  <c r="H207" i="1" s="1"/>
  <c r="H109" i="1"/>
  <c r="G109" i="1"/>
  <c r="H77" i="1"/>
  <c r="G77" i="1"/>
  <c r="H68" i="1"/>
  <c r="G68" i="1"/>
  <c r="G266" i="1"/>
  <c r="H220" i="1"/>
  <c r="H44" i="1"/>
  <c r="H274" i="1"/>
  <c r="H249" i="1"/>
  <c r="H242" i="1"/>
  <c r="H245" i="1" s="1"/>
  <c r="H236" i="1"/>
  <c r="G236" i="1"/>
  <c r="H228" i="1"/>
  <c r="H224" i="1"/>
  <c r="G220" i="1"/>
  <c r="H211" i="1"/>
  <c r="G207" i="1"/>
  <c r="H196" i="1"/>
  <c r="G196" i="1"/>
  <c r="H188" i="1"/>
  <c r="G188" i="1"/>
  <c r="H183" i="1"/>
  <c r="G183" i="1"/>
  <c r="H174" i="1"/>
  <c r="H167" i="1"/>
  <c r="G167" i="1"/>
  <c r="H159" i="1"/>
  <c r="G159" i="1"/>
  <c r="H151" i="1"/>
  <c r="G151" i="1"/>
  <c r="H146" i="1"/>
  <c r="H141" i="1"/>
  <c r="H128" i="1"/>
  <c r="H121" i="1"/>
  <c r="H117" i="1"/>
  <c r="G117" i="1"/>
  <c r="H104" i="1"/>
  <c r="G104" i="1"/>
  <c r="H88" i="1"/>
  <c r="G88" i="1"/>
  <c r="H96" i="1"/>
  <c r="G96" i="1"/>
  <c r="H25" i="1"/>
  <c r="G25" i="1"/>
  <c r="H57" i="1"/>
  <c r="H51" i="1"/>
  <c r="G51" i="1"/>
  <c r="H28" i="1"/>
  <c r="H36" i="1"/>
  <c r="G256" i="1"/>
  <c r="G245" i="1"/>
  <c r="G224" i="1"/>
  <c r="G211" i="1"/>
  <c r="G174" i="1"/>
  <c r="G146" i="1"/>
  <c r="G141" i="1"/>
  <c r="G128" i="1"/>
  <c r="G121" i="1"/>
  <c r="G57" i="1"/>
  <c r="G44" i="1"/>
  <c r="G36" i="1"/>
  <c r="G263" i="1"/>
  <c r="G258" i="1"/>
  <c r="G274" i="1" s="1"/>
  <c r="G28" i="1"/>
  <c r="H275" i="1" l="1"/>
  <c r="G228" i="1"/>
  <c r="G275" i="1" s="1"/>
</calcChain>
</file>

<file path=xl/sharedStrings.xml><?xml version="1.0" encoding="utf-8"?>
<sst xmlns="http://schemas.openxmlformats.org/spreadsheetml/2006/main" count="469" uniqueCount="431">
  <si>
    <t>Nr.</t>
  </si>
  <si>
    <t>Denumirea proiectului</t>
  </si>
  <si>
    <t>Beneficiar</t>
  </si>
  <si>
    <t>Raionul Basarabeasca</t>
  </si>
  <si>
    <t>Raionul Cahul</t>
  </si>
  <si>
    <t>Consiliul raional Cahul</t>
  </si>
  <si>
    <t>Raionul Cantemir</t>
  </si>
  <si>
    <t>Raionul Călărași</t>
  </si>
  <si>
    <t>Raionul Căușeni</t>
  </si>
  <si>
    <t>Raionul Cimișlia</t>
  </si>
  <si>
    <t>Raionul Dondușeni</t>
  </si>
  <si>
    <t>Raionul Edineț</t>
  </si>
  <si>
    <t>Raionul Fălești</t>
  </si>
  <si>
    <t>Raionul Florești</t>
  </si>
  <si>
    <t>Raionul Hâncești</t>
  </si>
  <si>
    <t>Raionul Ialoveni</t>
  </si>
  <si>
    <t>Raionul Nisporeni</t>
  </si>
  <si>
    <t>Raionul Rezina</t>
  </si>
  <si>
    <t>Raionul Râșcani</t>
  </si>
  <si>
    <t>Raionul Sângerei</t>
  </si>
  <si>
    <t>Raionul Soroca</t>
  </si>
  <si>
    <t>Raionul Strășeni</t>
  </si>
  <si>
    <t>Raionul Telenești</t>
  </si>
  <si>
    <t>Raionul Ungheni</t>
  </si>
  <si>
    <t>Consiliul raional Fălești</t>
  </si>
  <si>
    <t>Consiliul raional Ungheni</t>
  </si>
  <si>
    <t>Executat</t>
  </si>
  <si>
    <t>mii lei</t>
  </si>
  <si>
    <t>anul 2019</t>
  </si>
  <si>
    <t>Primăria Dondușeni</t>
  </si>
  <si>
    <t>Primăria Sofia</t>
  </si>
  <si>
    <t xml:space="preserve">Primăria Costești
</t>
  </si>
  <si>
    <t>Total</t>
  </si>
  <si>
    <t xml:space="preserve">Total </t>
  </si>
  <si>
    <t xml:space="preserve">Total raionul </t>
  </si>
  <si>
    <t>Total general</t>
  </si>
  <si>
    <t>Consiliul raional Ialoveni</t>
  </si>
  <si>
    <t>Raionul Anenii Noi</t>
  </si>
  <si>
    <t>Constructia retelelor de aprovizionare cu apa in s.Cobusca Veche si constructia turnului de apa in s.Floresti  din comuna  -  etapa II</t>
  </si>
  <si>
    <t>Reconstructia retelei de canalizare sub presiune a sistemei de canalizare IMDP "Apa Canal Anenii Noi"  -  etapa II.</t>
  </si>
  <si>
    <t>Alimentarea cu apa a comunei  -  etapa IV.</t>
  </si>
  <si>
    <t xml:space="preserve">Constructia turnului de apa si forarea sondei arteziene </t>
  </si>
  <si>
    <t>Municipul Bălți</t>
  </si>
  <si>
    <t>Retele de apeduct, canalizare si renovarea apeductlui de la sonda pina la turnul de apa</t>
  </si>
  <si>
    <t xml:space="preserve">PRIMARIA S.SADOVOE  </t>
  </si>
  <si>
    <t>Reparatia capitala a statiei de epurare si pompare   -  etapa II</t>
  </si>
  <si>
    <t>Constructia retelei de canalizare   - etapa III.</t>
  </si>
  <si>
    <t>Constructia retelei de canalizare, a 3 statii de pompare si a statiei de epurare  -  etapa II.</t>
  </si>
  <si>
    <t>Reconstuctia retelelor de canalizare din oras  -  etapa II.</t>
  </si>
  <si>
    <t>Sistemul de canalizare si statia de epurare  -  etapa II.</t>
  </si>
  <si>
    <t>Retele de alimentare cu apa si retea de canalizare  -  etapa I.</t>
  </si>
  <si>
    <t>Aprovizionarea cu apa potabila a satului - etapa II.</t>
  </si>
  <si>
    <t>Managementul eficient privind evacuarea deseurilor in orasul Calarasi</t>
  </si>
  <si>
    <t>Alimentarea cu apa a localitatii  -  etapa I.</t>
  </si>
  <si>
    <t xml:space="preserve">Constructia statiei de epurare de tip "Zone umede construite". </t>
  </si>
  <si>
    <t>Constructia retelelor de canalizare si a statiei de epurare  -  etapa VIII.</t>
  </si>
  <si>
    <t>Asigurarea cu apa potabila a localitatii prin forarea unei sonde, evacuarea si epurarea apelor uzate  -  etapa I.</t>
  </si>
  <si>
    <t xml:space="preserve">Constructia retelelor de alimentare cu apa  </t>
  </si>
  <si>
    <t xml:space="preserve">Primaria Niscani  </t>
  </si>
  <si>
    <t>Constructia sistemului de canalizare in s.Selistea Noua si Tuzara  -  etapa I.</t>
  </si>
  <si>
    <t>Constructia sistemului de alimentare cu apa, canalizare si epurare in satele Bobocica si Tolica  -  etapa I - (APEDUCT)</t>
  </si>
  <si>
    <t>Constructia fintinii arteziene, a turnului de apa si retelei de distribuire cu o lungime de 10 km  -  etapa III.</t>
  </si>
  <si>
    <t>Alimentarea cu apa a satelor Pleseni, Hanaseni si Tatarraseni cu conectarea la conducta din satul Porumbresti  -  etapa IV.</t>
  </si>
  <si>
    <t>Constructia retelelor de canalizare, statiei de epurare si a fintinii arteziene in satul Surchiceni  -  etapa IV.</t>
  </si>
  <si>
    <t>Aprovizionarea cu apa potabila a satelor Floricica si Plop   -  etapa II.</t>
  </si>
  <si>
    <t>Constructia instalatiilor hidrotehnice pentru combaterea proceselor de eoziune si consolidare a alunecarilor teritoriale  -  etapa III.</t>
  </si>
  <si>
    <t>Constructia sistemului de aprovizionare cu apa potabila din satul Baurci   -  etapa IV.</t>
  </si>
  <si>
    <t>Reconstructia sondei si a turnului de apa  -  etapa I.</t>
  </si>
  <si>
    <t>Curatirea si adincirea canalelor de drenaj in lunca riului Botna in hotarele administrativ teritoriale</t>
  </si>
  <si>
    <t>Aprovizionarea cu apa potabila si canalizare  -  etapa II.</t>
  </si>
  <si>
    <t>Consolidarea ravenei contra alunecarilor de teren  -  etapa I.</t>
  </si>
  <si>
    <t>Constructia retelei de alimentare cu apa   -  etapa IV.</t>
  </si>
  <si>
    <t>Municipiul Chișinău</t>
  </si>
  <si>
    <t>Platforme ecologice pentru colectarea deseurilor menagere</t>
  </si>
  <si>
    <t>Remedierea sectoarelor contaminate cu produse petroliere din localitatile Lunga si Marculesti</t>
  </si>
  <si>
    <t xml:space="preserve">I.S. EHGEOM  </t>
  </si>
  <si>
    <t xml:space="preserve">Animalele. Enciclopedie ilustrata.   </t>
  </si>
  <si>
    <t>AO "Protectia Biodiversitatii"</t>
  </si>
  <si>
    <t>Alimentarea cu apa si canalizare  - etapa VII.</t>
  </si>
  <si>
    <t>Retele de canalizare  -  etapa V.</t>
  </si>
  <si>
    <t xml:space="preserve">Consolidarea bazei tehnico-materiale a IES, in scopul efectuarii monitoringului ecologic, geologic, completarii bazei de date privind starea mediului   </t>
  </si>
  <si>
    <t xml:space="preserve">Elaborarea, editarea si popularizarea lucrarilor din colectia "Biblioteca Mediului" / limba rusa </t>
  </si>
  <si>
    <t xml:space="preserve">Complex de asigurare cu apa potabila a satelor din raionul Hincesti </t>
  </si>
  <si>
    <t>Crearea si ameliorarea spatiilor verzi</t>
  </si>
  <si>
    <t>Alimentarea cu apa, evacuarea si epurarea apelor uzate din s. Gradiste - etapa III</t>
  </si>
  <si>
    <t>Alimentarea cu apa si canalizare a satelor Sagaidacul Nou si Porumbrei  -  etapa VI.</t>
  </si>
  <si>
    <t>Constructia retelelor de canalizare si a unei statii de pompare in partea de Nord-Vest a orasului  -  etapa VI.</t>
  </si>
  <si>
    <t>Statie de pompare si sistemul de canalizare</t>
  </si>
  <si>
    <t>Constructia sistemului de apeduct, canalizare si epurare  -  etapa IV.</t>
  </si>
  <si>
    <t>Constructia sistemului de canalizare  -  etapa III.</t>
  </si>
  <si>
    <t>Canalizarea comunei  -  etapa II.</t>
  </si>
  <si>
    <t>Raionul Criuleni</t>
  </si>
  <si>
    <t>Extinderea retelelor de canalizare  -  etapa VIII.</t>
  </si>
  <si>
    <t>Sistem de canalizare   -  etapa II.</t>
  </si>
  <si>
    <t>Constructia apeductului in satul Mardareuca</t>
  </si>
  <si>
    <t>Alimentarea cu apa si canalizare a microraionului #1   -  etapa II.</t>
  </si>
  <si>
    <t>Retele magistrale de canalizare si statia de epurare  -  etapa II.</t>
  </si>
  <si>
    <t>Constructia retelelor de apeduct si canalizare i - etapa II.</t>
  </si>
  <si>
    <t>Reconstructia statiei de epurare si a sistemului de canalizare -  etapa II.</t>
  </si>
  <si>
    <t>Alimentarea cu apa si retelele de canalizare -  etapa II.</t>
  </si>
  <si>
    <t>Raionul Drochia</t>
  </si>
  <si>
    <t>Alimentarea cu apa potabila a satului  -  etapa III.</t>
  </si>
  <si>
    <t>Primăria Dominteni</t>
  </si>
  <si>
    <t>Alimentarea cu apa, evacuarea apelor uzate din sat  -  etapa I.</t>
  </si>
  <si>
    <t>Primăria Mândâc</t>
  </si>
  <si>
    <t>Constructia retelelor de alimentare cu apa si canalizare  -  etapa II.</t>
  </si>
  <si>
    <t>Raionul Dubăsari</t>
  </si>
  <si>
    <t>Retele de apeduct, canalizare si epurare  -  etapa III.</t>
  </si>
  <si>
    <t>Primăria Molovata</t>
  </si>
  <si>
    <t>Alimentarea cu apa a satului  -  etapa III.</t>
  </si>
  <si>
    <t>Primăria Oxentea</t>
  </si>
  <si>
    <t>Constructia apeductului in satele Blesteni si Volodeni  -  etapa V.</t>
  </si>
  <si>
    <t>Primăria Bleșteni</t>
  </si>
  <si>
    <t>Schimbarea turnului si alimentarea cu apa potabila a satului  -  etapa III.</t>
  </si>
  <si>
    <t>Primăria Burlănești</t>
  </si>
  <si>
    <t>Constructia retelelor de alimentare cu apa si canalizare   -  etapa I.</t>
  </si>
  <si>
    <t>Primăria Zăbriceni</t>
  </si>
  <si>
    <t>Proiectarea retelei de alimentare cu apa  -  etapa I.</t>
  </si>
  <si>
    <t>Primăria Tîrnova</t>
  </si>
  <si>
    <t>Constructia retelei de apa potabila  -  etapa IV.</t>
  </si>
  <si>
    <t>Primăria Viișoara</t>
  </si>
  <si>
    <t>Alimentarea cu apa a orasului din r.Prut   -  etapa V.</t>
  </si>
  <si>
    <t>Alimentarea cu apa, canalizare si epurare  -  etapa VI.</t>
  </si>
  <si>
    <t>Primăria Chetriș</t>
  </si>
  <si>
    <t>Forarea sondei arteziene si a turnului de apa in satul Ciolacu Vechi, r-nul Falesti - etapa II.</t>
  </si>
  <si>
    <t>Primăria Ciolacu-Nou</t>
  </si>
  <si>
    <t>Primăria Făleștii Noi</t>
  </si>
  <si>
    <t>Reabilitarea retelei de distribuitie cu apa  -  etapa II.</t>
  </si>
  <si>
    <t>Primăria Natalievca</t>
  </si>
  <si>
    <t>Primăria Obreja Veche</t>
  </si>
  <si>
    <t>Primăria Sărata Veche</t>
  </si>
  <si>
    <t>Primăria Călinești</t>
  </si>
  <si>
    <t>Primăria Catranic</t>
  </si>
  <si>
    <t>Primăria Hîncești</t>
  </si>
  <si>
    <t>Primăria Pîrlița</t>
  </si>
  <si>
    <t>Primăria Alexeevca</t>
  </si>
  <si>
    <t>Primăria Ciripcău</t>
  </si>
  <si>
    <t>Primăria Rădulenii Vechi</t>
  </si>
  <si>
    <t>Raionul Glodeni</t>
  </si>
  <si>
    <t>Reteaua de aprovizionare cu apa si canalizare . Forarea sondei arteziene  -  etapa IV.</t>
  </si>
  <si>
    <t>Primăria Cobani</t>
  </si>
  <si>
    <t>Constructia sistemului de canalizare a apelor uzate  -  etapa II.</t>
  </si>
  <si>
    <t>Primăria Petrunea</t>
  </si>
  <si>
    <t>Modernizarea or.Hincesti si a localitatilor rurale satelite prin imbunatatirea serviciilor de salubrizare</t>
  </si>
  <si>
    <t>Alimentarea cu apa, evacuarea si epurarea apelor uzate  -  etapa VIII.</t>
  </si>
  <si>
    <t>Primăria Bobeica</t>
  </si>
  <si>
    <t>Constructia sistemului de apeduct  -  etapa VI.</t>
  </si>
  <si>
    <t>Primăria Sarata-Galbenă</t>
  </si>
  <si>
    <t>Primăria Buțeni</t>
  </si>
  <si>
    <t>Constructia retelelor de canalizare si statiei de pompare / epurare  -  etapa IV.</t>
  </si>
  <si>
    <t>Primăria Fundul-Galbenei</t>
  </si>
  <si>
    <t>Constructia retelelor de canalizare si scuregere gravitionala si a trei statii intermediare de pompare  -  etapa II.</t>
  </si>
  <si>
    <t>Primăria or. Ialoveni</t>
  </si>
  <si>
    <t>Primăria Dănceni</t>
  </si>
  <si>
    <t>Alimentarea cu apa potabila a satului  (etapa II.) - extinderea retelelor</t>
  </si>
  <si>
    <t>Primăria Grozești</t>
  </si>
  <si>
    <t>Constructia sistemului de canalizare si evacuarea apelor uzate  -  etapa IV.</t>
  </si>
  <si>
    <t>Primăria Iurceni</t>
  </si>
  <si>
    <t>Forarea sondei arteziene de exploatare si constructia retelelor pentru alimentarea cu apa  -  etapa II.</t>
  </si>
  <si>
    <t>Primăria Marinici</t>
  </si>
  <si>
    <t>Constructia sistemului de alimentare cu apa si canalizare  -  etapa II.</t>
  </si>
  <si>
    <t>Primăria Bursuc</t>
  </si>
  <si>
    <t>Primăria Șișcani</t>
  </si>
  <si>
    <t>Reabilitarea sistemului de alimentare cu apa. Forarea si utilizarea sondei din sat  -  etapa IV.</t>
  </si>
  <si>
    <t>Primăria Seliște</t>
  </si>
  <si>
    <t>Raionul Leova</t>
  </si>
  <si>
    <t>Primăria Sărățica Nouă</t>
  </si>
  <si>
    <t>Primăria or. Leova</t>
  </si>
  <si>
    <t>Primăria Covurlui</t>
  </si>
  <si>
    <t>Constructia apeductului magistral Leova-Sirma-Tochile Raducani-Tomai-Sarata Razesi</t>
  </si>
  <si>
    <t>Primăria Tomai</t>
  </si>
  <si>
    <t>Forarea a doua fintini arteziene pentru aprovizionarea cu apa potabila  -  etapa I.</t>
  </si>
  <si>
    <t>Primăria Tigheci</t>
  </si>
  <si>
    <t>Raionul Ocnița</t>
  </si>
  <si>
    <t>Aprovizionarea cu apa potabila si forarea mecanica a fintinii arteziene  -  etapa II.</t>
  </si>
  <si>
    <t>Primăria Frunze</t>
  </si>
  <si>
    <t>Alimentarea cu apa a satelor Rediul Mare si Grinauti Moldova   -  etapa I.</t>
  </si>
  <si>
    <t>Primăria Grinăuți-Moldova</t>
  </si>
  <si>
    <t>Primăria Orhei</t>
  </si>
  <si>
    <t>Retele de alimenntare cu apa, canalizare si statie de epurare in satul Tabara</t>
  </si>
  <si>
    <t>Primăria Vatici</t>
  </si>
  <si>
    <t>Constructia sistemului de canalizare si a statiei de epurare, aprovizionarea cu apa potabila a sect.Badia din localitate   -  etapa III.</t>
  </si>
  <si>
    <t>Primăria Bolohan</t>
  </si>
  <si>
    <t>Constructia sistemului de apeduct, canalizare si epurare   - etapa IV.</t>
  </si>
  <si>
    <t>Primăria Brăviceni</t>
  </si>
  <si>
    <t>Aprovizionarea cu apa potabila a satelor Mincenii de Jos si Mincenii de Sus  -  etapa III.</t>
  </si>
  <si>
    <t>Primăria Mincenii de Jos</t>
  </si>
  <si>
    <t>Sistem de aprovizionare cu apa si canalizare  -  etapa IV.</t>
  </si>
  <si>
    <t>Primăria Solonceni</t>
  </si>
  <si>
    <t>Statia de epurare, montarea instalatiilor de pre tratare mecanica  -  etapa III.</t>
  </si>
  <si>
    <t>Primăria or. Rezina</t>
  </si>
  <si>
    <t>Retelele de apa  in partea de Est a satlui  -  etapa II.</t>
  </si>
  <si>
    <t>Primăria Cinișeuți</t>
  </si>
  <si>
    <t>Constructia sistemului de alimentare cu apa a unor sectoare din sat  -  etapa II.</t>
  </si>
  <si>
    <t>Primăria Ignăței</t>
  </si>
  <si>
    <t>Constructia sistemului de canalizare si statia de epurare a satului -  etapa I.</t>
  </si>
  <si>
    <t>Primăria Mateuți</t>
  </si>
  <si>
    <t>Apeduct si canalizare. Forarea sondei pentru aprovizionarea cu apa  -  etapa II.</t>
  </si>
  <si>
    <t>Primăria Pepeni</t>
  </si>
  <si>
    <t>Sistem de aprovizionare cu apa si canalizare a satului  -  Etapa VI.</t>
  </si>
  <si>
    <t>Primăria Șaptebani</t>
  </si>
  <si>
    <t>Primăria Singureni</t>
  </si>
  <si>
    <t>Alimentarea cu apa, constructia sistemului de canalizare in satul Heciul Vechi  -  etapa V.</t>
  </si>
  <si>
    <t>Primăria Alexăndreni</t>
  </si>
  <si>
    <t>Forarea sondei arteziene si constructia retelei de apeduct, canalizare,epurare - etapa II.</t>
  </si>
  <si>
    <t>Primăria Bălăsești</t>
  </si>
  <si>
    <t>Alimentarea cu apa a satului  -  etapa IV.</t>
  </si>
  <si>
    <t>Primăria Cubolta</t>
  </si>
  <si>
    <t>Renovarea retelelor de apa.Canalizare cu asigurarea evacuarii apelor pluviale in limita strazii Independentei  -  etapa II.</t>
  </si>
  <si>
    <t>Primăria or. Sîngerei</t>
  </si>
  <si>
    <t>Sistemul de aprovizionare cu apa, constructia apeductului din sat  -  etapa II.</t>
  </si>
  <si>
    <t>Primăria Rădoaia</t>
  </si>
  <si>
    <t>Raionul Șoldănești</t>
  </si>
  <si>
    <t>Retele de apeduct, canalizare si statia de epurare a apelor reziduale  -  etapa I.</t>
  </si>
  <si>
    <t>Primăria Glinjeni</t>
  </si>
  <si>
    <t>Alimentarea cu apa potabila si constructia sistemului de canalizare  -  etapa II.</t>
  </si>
  <si>
    <t>Constructia retelelor de apeduct si canalizare  -  etapa I.</t>
  </si>
  <si>
    <t>Primăria Vîsoca</t>
  </si>
  <si>
    <t>Raionul Ștefan Vodă</t>
  </si>
  <si>
    <t>Renovarea si extinderea apeductului prin sat si a sistemei de canalizare a gradinitei de copii si liceului din sat - etapa II.</t>
  </si>
  <si>
    <t>Primăria Caplani</t>
  </si>
  <si>
    <t>Constructia sistemului de canalizare  -  etapa II.</t>
  </si>
  <si>
    <t>Primăria Ermoclia</t>
  </si>
  <si>
    <t>Constructia apeductului pentru aprovizionarea cu apa a satului  -  etapa III.</t>
  </si>
  <si>
    <t>Primăria Slobozia</t>
  </si>
  <si>
    <t>Retele secundare de conectare a gospodariilor la traseul central cu apa potabila  -  etapa III.</t>
  </si>
  <si>
    <t>Primăria Căpriana</t>
  </si>
  <si>
    <t>Alimentarea cu apa, evacuarea si epurarea apelor uzate  -  etapa III.</t>
  </si>
  <si>
    <t>Primăria Lozova</t>
  </si>
  <si>
    <t>Reconstructia sistemului de apeduct si aprovizionarea cu apa a gradinitei - cresa din satul Panasesti, raionul Straseni - etapa I</t>
  </si>
  <si>
    <t>Primăria Pănășești</t>
  </si>
  <si>
    <t>Constructia apeductului Micauti-Cojusna  -  etapa II.</t>
  </si>
  <si>
    <t>Primăria Cojușna</t>
  </si>
  <si>
    <t>Sistem de canalizare si epurare  -  etapa III.</t>
  </si>
  <si>
    <t>Primăria Romanești</t>
  </si>
  <si>
    <t>Constructia turnului de apa</t>
  </si>
  <si>
    <t xml:space="preserve">Primăria Pistruieni
</t>
  </si>
  <si>
    <t>Constructia sistemului de aprovizionare cu apa si reabilitarea sondelor arteziene  -  etapa II.</t>
  </si>
  <si>
    <t>Primăria Sărătenii Vechi</t>
  </si>
  <si>
    <t>Aprovizionarea satului cu apa si canalizare  -  etapa V.</t>
  </si>
  <si>
    <t>Primăria Bogzești</t>
  </si>
  <si>
    <t>Renovarea si modernizarea sistemului de alimentare cu apa a gospodariilor si obiectelor sociale  -  etapa V.</t>
  </si>
  <si>
    <t>Primăria Ciulucani</t>
  </si>
  <si>
    <t>Evacuarea si epurarea apelor uzate   - etapa II .</t>
  </si>
  <si>
    <t>Primăria Verejeni</t>
  </si>
  <si>
    <t>Aprovizionarea cu apa potabila a satelor Alexeevca  Lidovca  - etapa II</t>
  </si>
  <si>
    <t>Apeduct de grup de apa potabila spre satele Busila, Chirileni, Graseni, Todiresti - etapa III</t>
  </si>
  <si>
    <t>Retele de canalizare si statia de epurare  -  etapa III.</t>
  </si>
  <si>
    <t>Primăria Sinești</t>
  </si>
  <si>
    <t>Constructia sistemului de aprovizionare cu apa - etapa III.</t>
  </si>
  <si>
    <t>Primăria Florițoaia Veche</t>
  </si>
  <si>
    <t>Alimentarea cu apa  - etapa II.</t>
  </si>
  <si>
    <t>Primăria Hîrcești</t>
  </si>
  <si>
    <t>Sistem de alimentare cu apa si canalizare  -  etapa III.</t>
  </si>
  <si>
    <t>Primăria Năpădeni</t>
  </si>
  <si>
    <t>Alimentarea cu apa si canalizare a or.Cornesti.  Alimentarea cu apa a satului Romanovca. Statia de tratare din or.Cornesti   -  etapa III.</t>
  </si>
  <si>
    <t>Primăria or. Cornești</t>
  </si>
  <si>
    <t>Consolidarea si restabilirea malului riului Prut si construirea  tronsoanelor de canalizare pluviala  -  etapa V.</t>
  </si>
  <si>
    <t>Primăria or. Ungheni</t>
  </si>
  <si>
    <t>Alimentarea cu apa si canalizare a satului  - etapa III.</t>
  </si>
  <si>
    <t>Primăria Cornova</t>
  </si>
  <si>
    <t>Alimentarea cu apa si canalizare  -  etapa II.</t>
  </si>
  <si>
    <t>Primăria Măgurele</t>
  </si>
  <si>
    <t>Aprovizionarea cu apa potabila a satului  -  etapa III.</t>
  </si>
  <si>
    <t>Primăria Untești</t>
  </si>
  <si>
    <t>Constructia retelelor de aprovizionare de apeduct, 2 castele de apa si reparatia sondelor existente  -  etapa II.</t>
  </si>
  <si>
    <t>Statie de epurare din satul Tintareni, rnul Anenii Noi - etapa VII</t>
  </si>
  <si>
    <t>Primăria Țînțăreni</t>
  </si>
  <si>
    <t>Constructia statiilor de epurare a apelor reziduale  -  etapa III</t>
  </si>
  <si>
    <t>Primăria Crihana Veche</t>
  </si>
  <si>
    <t xml:space="preserve">Constructia sistemului de canalizare  -  etapa III.  </t>
  </si>
  <si>
    <t>Primăria Giurgiulești</t>
  </si>
  <si>
    <t>Sistem de management integrat al deseurilor in raionul Cahul - etapa I</t>
  </si>
  <si>
    <t xml:space="preserve">Crearea serviciului de salubrizare </t>
  </si>
  <si>
    <t>Primăria Sadova</t>
  </si>
  <si>
    <t>Constructia apeductului pentru aprovizionarea cu apa potabila si a sistemului de canalizare   -  etapa III.</t>
  </si>
  <si>
    <t>Primăria Baimaclia</t>
  </si>
  <si>
    <t>Extinderea sistemului de canalizare in or. Ceadir-Lunga. Constructia retelelor de canalizare a microraionului Sevtelic - etapa III.</t>
  </si>
  <si>
    <t>Administrația raională Ceadîr-Lunga</t>
  </si>
  <si>
    <t>Constructia canalizarii in cartierul locativ vechi a orasului  -  etapa IV</t>
  </si>
  <si>
    <t>Primăria or. Vadul lui Vodă</t>
  </si>
  <si>
    <t>Renovarea statiei de epurare si constructia retelei exterioare de canalizare a unui sector sat   - etapa III.</t>
  </si>
  <si>
    <t>Primăria Ciorescu</t>
  </si>
  <si>
    <t xml:space="preserve">Restabilirea ecologica a Gradinii Botanice (Institut) din Chisinau in urma calamitatilor naturale </t>
  </si>
  <si>
    <t>Grădina Botanica</t>
  </si>
  <si>
    <t>Constructia turnului de apa si a retelelor de apeduct in or. Comrat   -  etapa II</t>
  </si>
  <si>
    <t>Reconstructia statiei de epurare si pompare</t>
  </si>
  <si>
    <t>Primăria Svetlîi, r. Comrat</t>
  </si>
  <si>
    <t>Aprovizionarea cu apa a satului  -  etapa I; etapa II</t>
  </si>
  <si>
    <t>Forarea sondelor arteziene si constructia retelelor de apeduct  -  etapa I</t>
  </si>
  <si>
    <t>Primăria Suri</t>
  </si>
  <si>
    <t>Retele de alimentare cu apa potabila, canalizare si statie de epurare  -  etapa II.</t>
  </si>
  <si>
    <t>Primăria Gribova</t>
  </si>
  <si>
    <t>Alimentarea cu apa a satului   - etapa II.</t>
  </si>
  <si>
    <t>Primăria Maramonovca</t>
  </si>
  <si>
    <t>Constructia retelei de aprovizionare cu apa si canalizare  -  etapa II; etapa III</t>
  </si>
  <si>
    <t>Sistemul de epurare, canalizare si alimentare cu apa a obiectelor social culturale si cetatenilor  sectorului  (ponoare)  -  etapa I.</t>
  </si>
  <si>
    <t>Primăria Hîjdeni</t>
  </si>
  <si>
    <t>Retele magistrale de canalizare  -  etapa IV.</t>
  </si>
  <si>
    <t>Primăria Drăgușenii Noi</t>
  </si>
  <si>
    <t>Constructia sistemului de canalizare si statiei de epurare - etapa II, etapa III</t>
  </si>
  <si>
    <t>Apeduct magistral de la punctul de racordare din or. Ialoveni spre satele Sociteni,  Danceni,  Suruceni,  Nimoreni si . Malcoci - etapa IV.</t>
  </si>
  <si>
    <t>Primăria Nimoreni</t>
  </si>
  <si>
    <t>Alimentarea cu apa potabila si canalizare  - etapa III.</t>
  </si>
  <si>
    <t>Primăria Țipala</t>
  </si>
  <si>
    <t xml:space="preserve">Elaborarea Planului General de Alimentare cu Apa si Sanitatie ( Compartimentul 2.Sanitatie)  </t>
  </si>
  <si>
    <t>Alimentarea cu apa, canalizare si epurare  -  etapa V; etapa VII</t>
  </si>
  <si>
    <t>Constructia sistemului de aprovizionare cu apa si canalizare  -  etapa II; etapa III</t>
  </si>
  <si>
    <t>Aprovizionarea cu apa potabila a satului Valea-Nirnovei  -  etapa  I</t>
  </si>
  <si>
    <t>Primăria Ciutești</t>
  </si>
  <si>
    <t>Reconstructia retelelor si sistemului de canalizare  -  etapa I.</t>
  </si>
  <si>
    <t>Primăria or. Ocnița</t>
  </si>
  <si>
    <t>Aprovizionarea cu apa a satului  -  etapa II.</t>
  </si>
  <si>
    <t>Primăria Mălăiești</t>
  </si>
  <si>
    <t>Constructia retelelor de canalizare in satele Seliste si Lucaseuca  -  etapa III.</t>
  </si>
  <si>
    <t>Alimentarea cu apa si canalizare  -  etapa IV.</t>
  </si>
  <si>
    <t>Primăria Chiperceni</t>
  </si>
  <si>
    <t>Aprovizionarea cu apa potabila a satului  -  etapa V</t>
  </si>
  <si>
    <t>Primăria Papauți</t>
  </si>
  <si>
    <t>Aprovizionarea cu apa potabila si canalizare  -  etapa I</t>
  </si>
  <si>
    <t>Primăria Lalova</t>
  </si>
  <si>
    <t>Alimentarea cu apa , evacuarea si epurarea apelor uzate  -  etapa IV.</t>
  </si>
  <si>
    <t>Primăria Sîngereii Noi</t>
  </si>
  <si>
    <t>Alimentarea cu apa a satului Octeabriscoe din comuna Tambula  -  etapa I.</t>
  </si>
  <si>
    <t>Primăria Tambula</t>
  </si>
  <si>
    <t>Primăria Pohoarna</t>
  </si>
  <si>
    <t>Apeduct exterior  -  etapa III</t>
  </si>
  <si>
    <t>Primăria Nimereuca</t>
  </si>
  <si>
    <t>Constructia sistemului de canalizare si a statiei de epurare a apelor uzate - etapa II</t>
  </si>
  <si>
    <t>Primăria Cioburciu</t>
  </si>
  <si>
    <t>Reconstructia apeductului si canalizarii a microraionului de locuinte cu constructii de mai multe nivele - etapa I.</t>
  </si>
  <si>
    <t>Primăria Olănești</t>
  </si>
  <si>
    <t>Constructia apeductului, retelelor de canalizare si statiei de epurare - etapa II.</t>
  </si>
  <si>
    <t>Primăria Feștelița</t>
  </si>
  <si>
    <t>Aprovizionarea localitatii cu apa potabila, constructia sistemului de canalizare si statie de epurare  -  etapa II.</t>
  </si>
  <si>
    <t>Primăria Negrești</t>
  </si>
  <si>
    <t>Constructia retelelor de canalizare si a statiei de epurare  -  etapa III.</t>
  </si>
  <si>
    <t>Primăria Zubrești</t>
  </si>
  <si>
    <t>Raionul Taraclia</t>
  </si>
  <si>
    <t>Constructia sistemului de apeduct   -   etapa I</t>
  </si>
  <si>
    <t>Primăria Novosiolovca</t>
  </si>
  <si>
    <t>Constructia sistemului centralizat de aprovizionare cu apa a satului  -  etapa VI.</t>
  </si>
  <si>
    <t>Primăria Albota de Jos</t>
  </si>
  <si>
    <t>Masuri hidrotehnice anterozionale in hotarele administrative  -  etapa VI</t>
  </si>
  <si>
    <t>Primăria Cetireni</t>
  </si>
  <si>
    <t>Constructia sistemelor de canalizare si aprovizionare cu apa   -  etapa I.</t>
  </si>
  <si>
    <t>Primăria Rădenii Vechi</t>
  </si>
  <si>
    <t>Primăria Măcărești</t>
  </si>
  <si>
    <t>Sistem de apeduct de grup pentru ameliorarea situatiei ecologice din 8 localitati a raionului Ungheni</t>
  </si>
  <si>
    <t>Primăria Boghenii Noi</t>
  </si>
  <si>
    <t>Aprovizionarea cu apa potabikla a satelor Vulpeti, Manoilesti, Rezina si Novaia Nicolaevca  -  etapa V.</t>
  </si>
  <si>
    <t>Primăria Manoilești</t>
  </si>
  <si>
    <t>Universitatea de Stat din Tiraspol</t>
  </si>
  <si>
    <t>AO „Protecția biodoversității”</t>
  </si>
  <si>
    <t>Primăria Budești</t>
  </si>
  <si>
    <t>Primăria Cruzești</t>
  </si>
  <si>
    <t>Inspectoratul Ecologic de Stat</t>
  </si>
  <si>
    <t>Institutul de Ecologie și Geografie</t>
  </si>
  <si>
    <t>Agenția Apele Moldovei</t>
  </si>
  <si>
    <t>Agenția Moldsilva</t>
  </si>
  <si>
    <t>SA "Apă Canal Chișinău"</t>
  </si>
  <si>
    <t>Acoperirea depozitului de namol nr. 2 cu membrană impermiabila pentru stoparea raspindirii gazelor provenite din procesele de fermentare a namolului depozitat, de la statia de epurare a mun. Chisinau</t>
  </si>
  <si>
    <t xml:space="preserve">Primăria Cobusca Veche   </t>
  </si>
  <si>
    <t>Primăria or. Anenii Noi</t>
  </si>
  <si>
    <t>Primăria Botnărești</t>
  </si>
  <si>
    <t>Primăria Geamăna</t>
  </si>
  <si>
    <t>Primăria Chetrosu</t>
  </si>
  <si>
    <t xml:space="preserve">Consiliul raional  Basarabeasca </t>
  </si>
  <si>
    <t xml:space="preserve">Primăria Bașcalia  </t>
  </si>
  <si>
    <t xml:space="preserve">Primăria Iordanovca </t>
  </si>
  <si>
    <t xml:space="preserve">Primăria or. Basarabeasca </t>
  </si>
  <si>
    <t xml:space="preserve">Primăria Sadaclia   </t>
  </si>
  <si>
    <t xml:space="preserve">Primăria  Carabetovca  </t>
  </si>
  <si>
    <t xml:space="preserve">Primăria Chioselia Mare   </t>
  </si>
  <si>
    <t xml:space="preserve">Primăria Cîșlița-Prut </t>
  </si>
  <si>
    <t>Construcția sistemului de apriovizionare cu apa și canalizare si epurare in satul Frumusica - etapa IV.</t>
  </si>
  <si>
    <t>Primăria Enichioi</t>
  </si>
  <si>
    <t>Primăria Lărguța</t>
  </si>
  <si>
    <t>Primăria Pleșeni</t>
  </si>
  <si>
    <t xml:space="preserve">Primăria Bahmut </t>
  </si>
  <si>
    <t xml:space="preserve">Primăria Onișcani   </t>
  </si>
  <si>
    <t>Constructia retelei de apeduct si canalizare in partea de Nord-Vest a orasului  -  etapa IV.</t>
  </si>
  <si>
    <t>Primăria Călărași</t>
  </si>
  <si>
    <t xml:space="preserve">Primăria Temeleuți  </t>
  </si>
  <si>
    <t xml:space="preserve">Primăria Țibirica   </t>
  </si>
  <si>
    <t>Primăria Tuzara</t>
  </si>
  <si>
    <t xml:space="preserve">Primăria Baimaclia   </t>
  </si>
  <si>
    <t>Primăria Baccealia</t>
  </si>
  <si>
    <t xml:space="preserve">Comunitatea religioasă Mănăstirea cu Hramul Sfînt Mironosițe MARTA SI MARIA </t>
  </si>
  <si>
    <t xml:space="preserve">Primăria Chircăieștii Noi  </t>
  </si>
  <si>
    <t xml:space="preserve">Primăria Fîrlădeni  </t>
  </si>
  <si>
    <t xml:space="preserve">Primăria or. Căușeni </t>
  </si>
  <si>
    <t xml:space="preserve">Primăria Coșcalia   </t>
  </si>
  <si>
    <t>Primăria Cazaclia, r. Ceadîr-Lunga</t>
  </si>
  <si>
    <t xml:space="preserve">Primăria Gaidar, r. Ceadîr-Lunga  </t>
  </si>
  <si>
    <t xml:space="preserve">Primăria Congazcicul de sus, r. Comrat </t>
  </si>
  <si>
    <t xml:space="preserve">Primăria Chioselia-Rusă, r. Comrat </t>
  </si>
  <si>
    <t xml:space="preserve">Primăria Svetlîi, r. Comrat </t>
  </si>
  <si>
    <t xml:space="preserve">Primăria Gradiște   </t>
  </si>
  <si>
    <t xml:space="preserve">Primăria Porumbrei  </t>
  </si>
  <si>
    <t xml:space="preserve">Primăria or. Cimișlia </t>
  </si>
  <si>
    <t xml:space="preserve">Primăria Valea Perjei    </t>
  </si>
  <si>
    <t xml:space="preserve">Primăria Măgdăcești    </t>
  </si>
  <si>
    <t xml:space="preserve">Primăria Bălăbănești  </t>
  </si>
  <si>
    <t xml:space="preserve">Primăria Boșcana </t>
  </si>
  <si>
    <t>Primăria or. Criuleni</t>
  </si>
  <si>
    <t>Primăria Ișnovăț</t>
  </si>
  <si>
    <t xml:space="preserve">Primăria Izbiște    </t>
  </si>
  <si>
    <t>Primăria Corbu</t>
  </si>
  <si>
    <t xml:space="preserve">Primăria Frasin    </t>
  </si>
  <si>
    <t>Consolidarea proceselor de eroziune si stoparea alunecarilor de teren  -  etapa I.</t>
  </si>
  <si>
    <t>mun.Chișinău</t>
  </si>
  <si>
    <t xml:space="preserve">Statia de epurare si sistemului de canalizare a gimnaziului-gradinita de copii "Marco Vovcioc" </t>
  </si>
  <si>
    <t>s.Ferapontievca , r. Comrat</t>
  </si>
  <si>
    <t xml:space="preserve">Consolidarea si amenajarea malurilor canalului de scurgere a apelor pluviale </t>
  </si>
  <si>
    <t>UTA Găgăuzia</t>
  </si>
  <si>
    <t>Primăria or. Comrat</t>
  </si>
  <si>
    <t>Alimentarea cu apa si canalizare  -  etapa VI</t>
  </si>
  <si>
    <t>Constructia sistemului de aprovizionare cu apa a satului Sarata Noua  -  etapa II</t>
  </si>
  <si>
    <t>Alimentarea cu apa si epurarea apelor uzate   -  etapa I</t>
  </si>
  <si>
    <t>Alimentarea cu apa a satului  -  etapa I</t>
  </si>
  <si>
    <t>Retele de apeduct, canalizare si epurare  -  etapa II</t>
  </si>
  <si>
    <t>Constructia sistemului de apeduct, canalizare si epurare  -  etapa III</t>
  </si>
  <si>
    <t>Constructia sistemului de alimentare cu apa  -  etapa I; etapa II</t>
  </si>
  <si>
    <t>Retele de aprovizionare cu apa potabila a populatiei  -  etapa I; etapa II</t>
  </si>
  <si>
    <t>Constructia retelelor satesti de apeduct si canalizare  -  etapa II</t>
  </si>
  <si>
    <t>Primăria or. Hîncești</t>
  </si>
  <si>
    <t>la Nota informativă</t>
  </si>
  <si>
    <t>Sinteza măsurilor/proiectelor finanțate din Fondul ecologic național pe anii 2019-2020</t>
  </si>
  <si>
    <r>
      <t xml:space="preserve">anul 2020   
</t>
    </r>
    <r>
      <rPr>
        <i/>
        <sz val="12"/>
        <color theme="1"/>
        <rFont val="Times New Roman"/>
        <family val="1"/>
        <charset val="204"/>
      </rPr>
      <t>(10 luni)</t>
    </r>
  </si>
  <si>
    <t>Tabelul nr.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</si>
</sst>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2" fillId="0" borderId="0" xfId="0" applyFont="1" applyFill="1" applyAlignment="1"/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4" fillId="0" borderId="0" xfId="0" applyFont="1" applyFill="1" applyAlignment="1"/>
    <xf numFmtId="2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164" fontId="4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164" fontId="4" fillId="0" borderId="8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5" fontId="3" fillId="0" borderId="8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164" fontId="4" fillId="3" borderId="10" xfId="0" applyNumberFormat="1" applyFont="1" applyFill="1" applyBorder="1" applyAlignment="1">
      <alignment horizontal="center" vertical="center" wrapText="1"/>
    </xf>
    <xf numFmtId="164" fontId="4" fillId="3" borderId="1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Border="1"/>
    <xf numFmtId="0" fontId="4" fillId="0" borderId="1" xfId="0" applyFont="1" applyBorder="1"/>
    <xf numFmtId="0" fontId="4" fillId="2" borderId="7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vertical="center" wrapText="1"/>
    </xf>
    <xf numFmtId="0" fontId="4" fillId="0" borderId="7" xfId="0" applyFont="1" applyBorder="1" applyAlignment="1">
      <alignment horizontal="justify" vertical="justify"/>
    </xf>
    <xf numFmtId="0" fontId="3" fillId="0" borderId="1" xfId="0" applyFont="1" applyBorder="1" applyAlignment="1">
      <alignment horizontal="justify" vertical="justify"/>
    </xf>
    <xf numFmtId="0" fontId="4" fillId="0" borderId="1" xfId="0" applyFont="1" applyBorder="1" applyAlignment="1">
      <alignment horizontal="justify" vertical="justify"/>
    </xf>
    <xf numFmtId="164" fontId="3" fillId="0" borderId="1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3" fillId="0" borderId="1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7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5"/>
  <sheetViews>
    <sheetView tabSelected="1" view="pageBreakPreview" zoomScale="85" zoomScaleNormal="150" zoomScaleSheetLayoutView="85" workbookViewId="0"/>
  </sheetViews>
  <sheetFormatPr defaultRowHeight="15" x14ac:dyDescent="0.25"/>
  <cols>
    <col min="1" max="1" width="5.140625" style="2" customWidth="1"/>
    <col min="4" max="4" width="33.28515625" customWidth="1"/>
    <col min="6" max="6" width="10.28515625" customWidth="1"/>
    <col min="7" max="7" width="13.85546875" customWidth="1"/>
    <col min="8" max="8" width="15.85546875" customWidth="1"/>
  </cols>
  <sheetData>
    <row r="1" spans="1:10" x14ac:dyDescent="0.25">
      <c r="H1" s="44" t="s">
        <v>430</v>
      </c>
    </row>
    <row r="2" spans="1:10" x14ac:dyDescent="0.25">
      <c r="H2" s="44" t="s">
        <v>427</v>
      </c>
    </row>
    <row r="4" spans="1:10" ht="32.25" customHeight="1" x14ac:dyDescent="0.3">
      <c r="A4" s="45" t="s">
        <v>428</v>
      </c>
      <c r="B4" s="45"/>
      <c r="C4" s="45"/>
      <c r="D4" s="45"/>
      <c r="E4" s="45"/>
      <c r="F4" s="45"/>
      <c r="G4" s="45"/>
      <c r="H4" s="45"/>
      <c r="I4" s="1"/>
      <c r="J4" s="1"/>
    </row>
    <row r="5" spans="1:10" ht="18.75" x14ac:dyDescent="0.3">
      <c r="A5" s="14"/>
      <c r="B5" s="3"/>
      <c r="C5" s="3"/>
      <c r="D5" s="3"/>
      <c r="E5" s="3"/>
      <c r="F5" s="3"/>
      <c r="G5" s="3"/>
      <c r="H5" s="3"/>
      <c r="I5" s="1"/>
      <c r="J5" s="1"/>
    </row>
    <row r="6" spans="1:10" ht="19.5" thickBot="1" x14ac:dyDescent="0.35">
      <c r="A6" s="15"/>
      <c r="B6" s="4"/>
      <c r="C6" s="4"/>
      <c r="D6" s="4"/>
      <c r="E6" s="4"/>
      <c r="F6" s="4"/>
      <c r="G6" s="4"/>
      <c r="H6" s="11" t="s">
        <v>27</v>
      </c>
      <c r="I6" s="1"/>
      <c r="J6" s="1"/>
    </row>
    <row r="7" spans="1:10" ht="15.75" x14ac:dyDescent="0.25">
      <c r="A7" s="61" t="s">
        <v>0</v>
      </c>
      <c r="B7" s="58" t="s">
        <v>1</v>
      </c>
      <c r="C7" s="58"/>
      <c r="D7" s="58"/>
      <c r="E7" s="58" t="s">
        <v>2</v>
      </c>
      <c r="F7" s="58"/>
      <c r="G7" s="58" t="s">
        <v>26</v>
      </c>
      <c r="H7" s="59"/>
    </row>
    <row r="8" spans="1:10" ht="32.25" customHeight="1" x14ac:dyDescent="0.25">
      <c r="A8" s="62"/>
      <c r="B8" s="60"/>
      <c r="C8" s="60"/>
      <c r="D8" s="60"/>
      <c r="E8" s="60"/>
      <c r="F8" s="60"/>
      <c r="G8" s="21" t="s">
        <v>28</v>
      </c>
      <c r="H8" s="22" t="s">
        <v>429</v>
      </c>
    </row>
    <row r="9" spans="1:10" ht="15" customHeight="1" x14ac:dyDescent="0.25">
      <c r="A9" s="23">
        <v>1</v>
      </c>
      <c r="B9" s="46">
        <v>2</v>
      </c>
      <c r="C9" s="46"/>
      <c r="D9" s="46"/>
      <c r="E9" s="46">
        <v>3</v>
      </c>
      <c r="F9" s="46"/>
      <c r="G9" s="20">
        <v>4</v>
      </c>
      <c r="H9" s="24">
        <v>5</v>
      </c>
    </row>
    <row r="10" spans="1:10" ht="15" customHeight="1" x14ac:dyDescent="0.25">
      <c r="A10" s="89" t="s">
        <v>72</v>
      </c>
      <c r="B10" s="90"/>
      <c r="C10" s="90"/>
      <c r="D10" s="90"/>
      <c r="E10" s="90"/>
      <c r="F10" s="90"/>
      <c r="G10" s="90"/>
      <c r="H10" s="91"/>
    </row>
    <row r="11" spans="1:10" ht="32.25" customHeight="1" x14ac:dyDescent="0.25">
      <c r="A11" s="25">
        <v>1</v>
      </c>
      <c r="B11" s="92" t="s">
        <v>73</v>
      </c>
      <c r="C11" s="92"/>
      <c r="D11" s="92"/>
      <c r="E11" s="93" t="s">
        <v>411</v>
      </c>
      <c r="F11" s="93"/>
      <c r="G11" s="13">
        <v>4376</v>
      </c>
      <c r="H11" s="26">
        <v>2422.3000000000002</v>
      </c>
    </row>
    <row r="12" spans="1:10" ht="30.75" customHeight="1" x14ac:dyDescent="0.25">
      <c r="A12" s="25">
        <v>2</v>
      </c>
      <c r="B12" s="92" t="s">
        <v>74</v>
      </c>
      <c r="C12" s="92"/>
      <c r="D12" s="92"/>
      <c r="E12" s="93" t="s">
        <v>75</v>
      </c>
      <c r="F12" s="93"/>
      <c r="G12" s="18">
        <v>81.5</v>
      </c>
      <c r="H12" s="26"/>
    </row>
    <row r="13" spans="1:10" ht="31.5" customHeight="1" x14ac:dyDescent="0.25">
      <c r="A13" s="25">
        <v>3</v>
      </c>
      <c r="B13" s="92" t="s">
        <v>76</v>
      </c>
      <c r="C13" s="92"/>
      <c r="D13" s="92"/>
      <c r="E13" s="93" t="s">
        <v>352</v>
      </c>
      <c r="F13" s="93"/>
      <c r="G13" s="18">
        <v>649.70000000000005</v>
      </c>
      <c r="H13" s="26"/>
    </row>
    <row r="14" spans="1:10" ht="37.5" customHeight="1" x14ac:dyDescent="0.25">
      <c r="A14" s="25">
        <v>4</v>
      </c>
      <c r="B14" s="92" t="s">
        <v>77</v>
      </c>
      <c r="C14" s="92"/>
      <c r="D14" s="92"/>
      <c r="E14" s="93" t="s">
        <v>353</v>
      </c>
      <c r="F14" s="93"/>
      <c r="G14" s="18">
        <v>177.7</v>
      </c>
      <c r="H14" s="26"/>
    </row>
    <row r="15" spans="1:10" ht="23.25" customHeight="1" x14ac:dyDescent="0.25">
      <c r="A15" s="25">
        <v>5</v>
      </c>
      <c r="B15" s="92" t="s">
        <v>78</v>
      </c>
      <c r="C15" s="92"/>
      <c r="D15" s="92"/>
      <c r="E15" s="93" t="s">
        <v>354</v>
      </c>
      <c r="F15" s="93"/>
      <c r="G15" s="13">
        <v>834</v>
      </c>
      <c r="H15" s="26"/>
    </row>
    <row r="16" spans="1:10" ht="17.25" customHeight="1" x14ac:dyDescent="0.25">
      <c r="A16" s="25">
        <v>6</v>
      </c>
      <c r="B16" s="92" t="s">
        <v>79</v>
      </c>
      <c r="C16" s="92"/>
      <c r="D16" s="92"/>
      <c r="E16" s="83" t="s">
        <v>355</v>
      </c>
      <c r="F16" s="83"/>
      <c r="G16" s="18">
        <v>1987.6</v>
      </c>
      <c r="H16" s="26"/>
    </row>
    <row r="17" spans="1:8" ht="52.5" customHeight="1" x14ac:dyDescent="0.25">
      <c r="A17" s="25">
        <v>7</v>
      </c>
      <c r="B17" s="92" t="s">
        <v>80</v>
      </c>
      <c r="C17" s="92"/>
      <c r="D17" s="92"/>
      <c r="E17" s="93" t="s">
        <v>356</v>
      </c>
      <c r="F17" s="93"/>
      <c r="G17" s="13">
        <v>144</v>
      </c>
      <c r="H17" s="26"/>
    </row>
    <row r="18" spans="1:8" ht="48.75" customHeight="1" x14ac:dyDescent="0.25">
      <c r="A18" s="25">
        <v>8</v>
      </c>
      <c r="B18" s="92" t="s">
        <v>81</v>
      </c>
      <c r="C18" s="92"/>
      <c r="D18" s="92"/>
      <c r="E18" s="93" t="s">
        <v>357</v>
      </c>
      <c r="F18" s="93"/>
      <c r="G18" s="18">
        <v>279.5</v>
      </c>
      <c r="H18" s="26"/>
    </row>
    <row r="19" spans="1:8" ht="39.75" customHeight="1" x14ac:dyDescent="0.25">
      <c r="A19" s="25">
        <v>9</v>
      </c>
      <c r="B19" s="92" t="s">
        <v>82</v>
      </c>
      <c r="C19" s="92"/>
      <c r="D19" s="92"/>
      <c r="E19" s="93" t="s">
        <v>358</v>
      </c>
      <c r="F19" s="93"/>
      <c r="G19" s="18">
        <v>12164.3</v>
      </c>
      <c r="H19" s="26">
        <v>20640.599999999999</v>
      </c>
    </row>
    <row r="20" spans="1:8" ht="24.75" customHeight="1" x14ac:dyDescent="0.25">
      <c r="A20" s="25">
        <v>10</v>
      </c>
      <c r="B20" s="92" t="s">
        <v>83</v>
      </c>
      <c r="C20" s="92"/>
      <c r="D20" s="92"/>
      <c r="E20" s="83" t="s">
        <v>359</v>
      </c>
      <c r="F20" s="83"/>
      <c r="G20" s="13">
        <v>1000</v>
      </c>
      <c r="H20" s="26"/>
    </row>
    <row r="21" spans="1:8" ht="37.5" customHeight="1" x14ac:dyDescent="0.25">
      <c r="A21" s="25">
        <v>11</v>
      </c>
      <c r="B21" s="92" t="s">
        <v>279</v>
      </c>
      <c r="C21" s="92"/>
      <c r="D21" s="92"/>
      <c r="E21" s="93" t="s">
        <v>280</v>
      </c>
      <c r="F21" s="93"/>
      <c r="G21" s="18"/>
      <c r="H21" s="26">
        <v>1041.4000000000001</v>
      </c>
    </row>
    <row r="22" spans="1:8" ht="68.25" customHeight="1" x14ac:dyDescent="0.25">
      <c r="A22" s="25">
        <v>12</v>
      </c>
      <c r="B22" s="92" t="s">
        <v>361</v>
      </c>
      <c r="C22" s="92"/>
      <c r="D22" s="92"/>
      <c r="E22" s="93" t="s">
        <v>360</v>
      </c>
      <c r="F22" s="93"/>
      <c r="G22" s="18"/>
      <c r="H22" s="26">
        <v>1208.5999999999999</v>
      </c>
    </row>
    <row r="23" spans="1:8" ht="38.25" customHeight="1" x14ac:dyDescent="0.25">
      <c r="A23" s="25">
        <v>13</v>
      </c>
      <c r="B23" s="92" t="s">
        <v>281</v>
      </c>
      <c r="C23" s="92"/>
      <c r="D23" s="92"/>
      <c r="E23" s="83" t="s">
        <v>282</v>
      </c>
      <c r="F23" s="83"/>
      <c r="G23" s="18"/>
      <c r="H23" s="26">
        <v>893.5</v>
      </c>
    </row>
    <row r="24" spans="1:8" ht="37.5" customHeight="1" x14ac:dyDescent="0.25">
      <c r="A24" s="25">
        <v>14</v>
      </c>
      <c r="B24" s="92" t="s">
        <v>283</v>
      </c>
      <c r="C24" s="92"/>
      <c r="D24" s="92"/>
      <c r="E24" s="83" t="s">
        <v>284</v>
      </c>
      <c r="F24" s="83"/>
      <c r="G24" s="18"/>
      <c r="H24" s="27">
        <v>250</v>
      </c>
    </row>
    <row r="25" spans="1:8" ht="15" customHeight="1" x14ac:dyDescent="0.25">
      <c r="A25" s="94" t="s">
        <v>32</v>
      </c>
      <c r="B25" s="60"/>
      <c r="C25" s="60"/>
      <c r="D25" s="60"/>
      <c r="E25" s="97"/>
      <c r="F25" s="98"/>
      <c r="G25" s="21">
        <f>SUM(G11:G24)</f>
        <v>21694.3</v>
      </c>
      <c r="H25" s="28">
        <f>SUM(H11:H24)</f>
        <v>26456.399999999998</v>
      </c>
    </row>
    <row r="26" spans="1:8" ht="17.25" customHeight="1" x14ac:dyDescent="0.25">
      <c r="A26" s="79" t="s">
        <v>42</v>
      </c>
      <c r="B26" s="80"/>
      <c r="C26" s="80"/>
      <c r="D26" s="80"/>
      <c r="E26" s="80"/>
      <c r="F26" s="80"/>
      <c r="G26" s="80"/>
      <c r="H26" s="81"/>
    </row>
    <row r="27" spans="1:8" ht="34.5" customHeight="1" x14ac:dyDescent="0.25">
      <c r="A27" s="25">
        <v>15</v>
      </c>
      <c r="B27" s="82" t="s">
        <v>43</v>
      </c>
      <c r="C27" s="82"/>
      <c r="D27" s="82"/>
      <c r="E27" s="83" t="s">
        <v>44</v>
      </c>
      <c r="F27" s="83"/>
      <c r="G27" s="18">
        <v>892.2</v>
      </c>
      <c r="H27" s="27">
        <v>795</v>
      </c>
    </row>
    <row r="28" spans="1:8" ht="17.25" customHeight="1" x14ac:dyDescent="0.25">
      <c r="A28" s="84" t="s">
        <v>32</v>
      </c>
      <c r="B28" s="85"/>
      <c r="C28" s="85"/>
      <c r="D28" s="85"/>
      <c r="E28" s="95"/>
      <c r="F28" s="96"/>
      <c r="G28" s="12">
        <f>G27</f>
        <v>892.2</v>
      </c>
      <c r="H28" s="29">
        <f>H27</f>
        <v>795</v>
      </c>
    </row>
    <row r="29" spans="1:8" ht="15.75" x14ac:dyDescent="0.25">
      <c r="A29" s="54" t="s">
        <v>37</v>
      </c>
      <c r="B29" s="55"/>
      <c r="C29" s="55"/>
      <c r="D29" s="55"/>
      <c r="E29" s="55"/>
      <c r="F29" s="55"/>
      <c r="G29" s="55"/>
      <c r="H29" s="56"/>
    </row>
    <row r="30" spans="1:8" ht="55.5" customHeight="1" x14ac:dyDescent="0.25">
      <c r="A30" s="30">
        <v>16</v>
      </c>
      <c r="B30" s="63" t="s">
        <v>38</v>
      </c>
      <c r="C30" s="63"/>
      <c r="D30" s="63"/>
      <c r="E30" s="51" t="s">
        <v>362</v>
      </c>
      <c r="F30" s="51"/>
      <c r="G30" s="19">
        <v>210.3</v>
      </c>
      <c r="H30" s="31">
        <v>475.5</v>
      </c>
    </row>
    <row r="31" spans="1:8" ht="51.75" customHeight="1" x14ac:dyDescent="0.25">
      <c r="A31" s="30">
        <v>17</v>
      </c>
      <c r="B31" s="50" t="s">
        <v>39</v>
      </c>
      <c r="C31" s="50"/>
      <c r="D31" s="50"/>
      <c r="E31" s="51" t="s">
        <v>363</v>
      </c>
      <c r="F31" s="51"/>
      <c r="G31" s="19">
        <v>2256.1</v>
      </c>
      <c r="H31" s="31">
        <v>255.7</v>
      </c>
    </row>
    <row r="32" spans="1:8" ht="28.5" customHeight="1" x14ac:dyDescent="0.25">
      <c r="A32" s="30">
        <v>18</v>
      </c>
      <c r="B32" s="86" t="s">
        <v>40</v>
      </c>
      <c r="C32" s="86"/>
      <c r="D32" s="86"/>
      <c r="E32" s="51" t="s">
        <v>364</v>
      </c>
      <c r="F32" s="51"/>
      <c r="G32" s="19">
        <v>1230.8</v>
      </c>
      <c r="H32" s="31"/>
    </row>
    <row r="33" spans="1:8" ht="35.25" customHeight="1" x14ac:dyDescent="0.25">
      <c r="A33" s="30">
        <v>19</v>
      </c>
      <c r="B33" s="50" t="s">
        <v>41</v>
      </c>
      <c r="C33" s="50"/>
      <c r="D33" s="50"/>
      <c r="E33" s="51" t="s">
        <v>365</v>
      </c>
      <c r="F33" s="51"/>
      <c r="G33" s="19">
        <v>144.69999999999999</v>
      </c>
      <c r="H33" s="31">
        <v>464.8</v>
      </c>
    </row>
    <row r="34" spans="1:8" ht="48.75" customHeight="1" x14ac:dyDescent="0.25">
      <c r="A34" s="30">
        <v>20</v>
      </c>
      <c r="B34" s="50" t="s">
        <v>265</v>
      </c>
      <c r="C34" s="50"/>
      <c r="D34" s="50"/>
      <c r="E34" s="51" t="s">
        <v>366</v>
      </c>
      <c r="F34" s="51"/>
      <c r="G34" s="19">
        <v>2591.9</v>
      </c>
      <c r="H34" s="31">
        <v>778.1</v>
      </c>
    </row>
    <row r="35" spans="1:8" ht="38.25" customHeight="1" x14ac:dyDescent="0.25">
      <c r="A35" s="30">
        <v>21</v>
      </c>
      <c r="B35" s="50" t="s">
        <v>266</v>
      </c>
      <c r="C35" s="50"/>
      <c r="D35" s="50"/>
      <c r="E35" s="51" t="s">
        <v>267</v>
      </c>
      <c r="F35" s="51"/>
      <c r="G35" s="19"/>
      <c r="H35" s="31">
        <v>1829.5</v>
      </c>
    </row>
    <row r="36" spans="1:8" ht="15.75" x14ac:dyDescent="0.25">
      <c r="A36" s="76" t="s">
        <v>32</v>
      </c>
      <c r="B36" s="77"/>
      <c r="C36" s="77"/>
      <c r="D36" s="77"/>
      <c r="E36" s="57"/>
      <c r="F36" s="57"/>
      <c r="G36" s="5">
        <f>SUM(G30:G34)</f>
        <v>6433.7999999999993</v>
      </c>
      <c r="H36" s="32">
        <f>SUM(H30:H35)</f>
        <v>3803.6</v>
      </c>
    </row>
    <row r="37" spans="1:8" ht="15.75" x14ac:dyDescent="0.25">
      <c r="A37" s="54" t="s">
        <v>3</v>
      </c>
      <c r="B37" s="55"/>
      <c r="C37" s="55"/>
      <c r="D37" s="55"/>
      <c r="E37" s="55"/>
      <c r="F37" s="55"/>
      <c r="G37" s="55"/>
      <c r="H37" s="56"/>
    </row>
    <row r="38" spans="1:8" ht="32.25" customHeight="1" x14ac:dyDescent="0.25">
      <c r="A38" s="30">
        <v>22</v>
      </c>
      <c r="B38" s="50" t="s">
        <v>45</v>
      </c>
      <c r="C38" s="50"/>
      <c r="D38" s="50"/>
      <c r="E38" s="51" t="s">
        <v>367</v>
      </c>
      <c r="F38" s="51"/>
      <c r="G38" s="19">
        <v>247.8</v>
      </c>
      <c r="H38" s="31"/>
    </row>
    <row r="39" spans="1:8" ht="22.5" customHeight="1" x14ac:dyDescent="0.25">
      <c r="A39" s="30">
        <v>23</v>
      </c>
      <c r="B39" s="86" t="s">
        <v>46</v>
      </c>
      <c r="C39" s="86"/>
      <c r="D39" s="86"/>
      <c r="E39" s="51" t="s">
        <v>368</v>
      </c>
      <c r="F39" s="51"/>
      <c r="G39" s="19">
        <v>1803.9</v>
      </c>
      <c r="H39" s="31"/>
    </row>
    <row r="40" spans="1:8" ht="31.5" customHeight="1" x14ac:dyDescent="0.25">
      <c r="A40" s="30">
        <v>24</v>
      </c>
      <c r="B40" s="87" t="s">
        <v>47</v>
      </c>
      <c r="C40" s="87"/>
      <c r="D40" s="87"/>
      <c r="E40" s="51" t="s">
        <v>369</v>
      </c>
      <c r="F40" s="51"/>
      <c r="G40" s="19">
        <v>2056.5</v>
      </c>
      <c r="H40" s="31"/>
    </row>
    <row r="41" spans="1:8" ht="30" customHeight="1" x14ac:dyDescent="0.25">
      <c r="A41" s="30">
        <v>25</v>
      </c>
      <c r="B41" s="88" t="s">
        <v>48</v>
      </c>
      <c r="C41" s="88"/>
      <c r="D41" s="88"/>
      <c r="E41" s="51" t="s">
        <v>370</v>
      </c>
      <c r="F41" s="51"/>
      <c r="G41" s="19">
        <v>135.30000000000001</v>
      </c>
      <c r="H41" s="31"/>
    </row>
    <row r="42" spans="1:8" ht="30" customHeight="1" x14ac:dyDescent="0.25">
      <c r="A42" s="30">
        <v>26</v>
      </c>
      <c r="B42" s="87" t="s">
        <v>49</v>
      </c>
      <c r="C42" s="87"/>
      <c r="D42" s="87"/>
      <c r="E42" s="51" t="s">
        <v>371</v>
      </c>
      <c r="F42" s="51"/>
      <c r="G42" s="19">
        <v>2637.2</v>
      </c>
      <c r="H42" s="31">
        <v>2309.9</v>
      </c>
    </row>
    <row r="43" spans="1:8" ht="30.75" customHeight="1" x14ac:dyDescent="0.25">
      <c r="A43" s="30">
        <v>27</v>
      </c>
      <c r="B43" s="50" t="s">
        <v>50</v>
      </c>
      <c r="C43" s="50"/>
      <c r="D43" s="50"/>
      <c r="E43" s="51" t="s">
        <v>372</v>
      </c>
      <c r="F43" s="51"/>
      <c r="G43" s="19">
        <v>5999.5</v>
      </c>
      <c r="H43" s="31">
        <v>1647.1</v>
      </c>
    </row>
    <row r="44" spans="1:8" ht="15.75" x14ac:dyDescent="0.25">
      <c r="A44" s="52" t="s">
        <v>33</v>
      </c>
      <c r="B44" s="53"/>
      <c r="C44" s="53"/>
      <c r="D44" s="53"/>
      <c r="E44" s="53"/>
      <c r="F44" s="53"/>
      <c r="G44" s="6">
        <f>SUM(G38:G43)</f>
        <v>12880.2</v>
      </c>
      <c r="H44" s="33">
        <f>SUM(H38:H43)</f>
        <v>3957</v>
      </c>
    </row>
    <row r="45" spans="1:8" ht="15.75" x14ac:dyDescent="0.25">
      <c r="A45" s="54" t="s">
        <v>4</v>
      </c>
      <c r="B45" s="55"/>
      <c r="C45" s="55"/>
      <c r="D45" s="55"/>
      <c r="E45" s="55"/>
      <c r="F45" s="55"/>
      <c r="G45" s="55"/>
      <c r="H45" s="56"/>
    </row>
    <row r="46" spans="1:8" ht="41.25" customHeight="1" x14ac:dyDescent="0.25">
      <c r="A46" s="30">
        <v>28</v>
      </c>
      <c r="B46" s="50" t="s">
        <v>375</v>
      </c>
      <c r="C46" s="50"/>
      <c r="D46" s="50"/>
      <c r="E46" s="51" t="s">
        <v>373</v>
      </c>
      <c r="F46" s="51"/>
      <c r="G46" s="19">
        <v>2700</v>
      </c>
      <c r="H46" s="31">
        <v>300</v>
      </c>
    </row>
    <row r="47" spans="1:8" ht="30" customHeight="1" x14ac:dyDescent="0.25">
      <c r="A47" s="30">
        <v>29</v>
      </c>
      <c r="B47" s="50" t="s">
        <v>51</v>
      </c>
      <c r="C47" s="50"/>
      <c r="D47" s="50"/>
      <c r="E47" s="51" t="s">
        <v>374</v>
      </c>
      <c r="F47" s="51"/>
      <c r="G47" s="19">
        <v>792.5</v>
      </c>
      <c r="H47" s="31">
        <v>65.3</v>
      </c>
    </row>
    <row r="48" spans="1:8" ht="36" customHeight="1" x14ac:dyDescent="0.25">
      <c r="A48" s="30">
        <v>30</v>
      </c>
      <c r="B48" s="50" t="s">
        <v>268</v>
      </c>
      <c r="C48" s="50"/>
      <c r="D48" s="50"/>
      <c r="E48" s="51" t="s">
        <v>269</v>
      </c>
      <c r="F48" s="51"/>
      <c r="G48" s="19"/>
      <c r="H48" s="31">
        <v>257.10000000000002</v>
      </c>
    </row>
    <row r="49" spans="1:8" ht="32.25" customHeight="1" x14ac:dyDescent="0.25">
      <c r="A49" s="30">
        <v>31</v>
      </c>
      <c r="B49" s="50" t="s">
        <v>270</v>
      </c>
      <c r="C49" s="50"/>
      <c r="D49" s="50"/>
      <c r="E49" s="51" t="s">
        <v>271</v>
      </c>
      <c r="F49" s="51"/>
      <c r="G49" s="19"/>
      <c r="H49" s="31">
        <v>17.2</v>
      </c>
    </row>
    <row r="50" spans="1:8" ht="39" customHeight="1" x14ac:dyDescent="0.25">
      <c r="A50" s="30">
        <v>32</v>
      </c>
      <c r="B50" s="50" t="s">
        <v>272</v>
      </c>
      <c r="C50" s="50"/>
      <c r="D50" s="50"/>
      <c r="E50" s="51" t="s">
        <v>5</v>
      </c>
      <c r="F50" s="51"/>
      <c r="G50" s="19"/>
      <c r="H50" s="31">
        <v>3080.8</v>
      </c>
    </row>
    <row r="51" spans="1:8" ht="15.75" x14ac:dyDescent="0.25">
      <c r="A51" s="52" t="s">
        <v>33</v>
      </c>
      <c r="B51" s="53"/>
      <c r="C51" s="53"/>
      <c r="D51" s="53"/>
      <c r="E51" s="53"/>
      <c r="F51" s="53"/>
      <c r="G51" s="6">
        <f>SUM(G46:G47)</f>
        <v>3492.5</v>
      </c>
      <c r="H51" s="33">
        <f>SUM(H46:H50)</f>
        <v>3720.4000000000005</v>
      </c>
    </row>
    <row r="52" spans="1:8" ht="15.75" x14ac:dyDescent="0.25">
      <c r="A52" s="54" t="s">
        <v>6</v>
      </c>
      <c r="B52" s="55"/>
      <c r="C52" s="55"/>
      <c r="D52" s="55"/>
      <c r="E52" s="55"/>
      <c r="F52" s="55"/>
      <c r="G52" s="55"/>
      <c r="H52" s="56"/>
    </row>
    <row r="53" spans="1:8" ht="49.5" customHeight="1" x14ac:dyDescent="0.25">
      <c r="A53" s="30">
        <v>33</v>
      </c>
      <c r="B53" s="64" t="s">
        <v>60</v>
      </c>
      <c r="C53" s="64"/>
      <c r="D53" s="64"/>
      <c r="E53" s="51" t="s">
        <v>376</v>
      </c>
      <c r="F53" s="51"/>
      <c r="G53" s="19">
        <v>387.7</v>
      </c>
      <c r="H53" s="31">
        <v>711.8</v>
      </c>
    </row>
    <row r="54" spans="1:8" ht="44.25" customHeight="1" x14ac:dyDescent="0.25">
      <c r="A54" s="30">
        <v>34</v>
      </c>
      <c r="B54" s="64" t="s">
        <v>61</v>
      </c>
      <c r="C54" s="64"/>
      <c r="D54" s="64"/>
      <c r="E54" s="51" t="s">
        <v>377</v>
      </c>
      <c r="F54" s="51"/>
      <c r="G54" s="19">
        <v>274.2</v>
      </c>
      <c r="H54" s="31"/>
    </row>
    <row r="55" spans="1:8" ht="45.75" customHeight="1" x14ac:dyDescent="0.25">
      <c r="A55" s="30">
        <v>35</v>
      </c>
      <c r="B55" s="64" t="s">
        <v>62</v>
      </c>
      <c r="C55" s="64"/>
      <c r="D55" s="64"/>
      <c r="E55" s="51" t="s">
        <v>378</v>
      </c>
      <c r="F55" s="51"/>
      <c r="G55" s="19">
        <v>2736.6</v>
      </c>
      <c r="H55" s="31">
        <v>1035.7</v>
      </c>
    </row>
    <row r="56" spans="1:8" ht="36.75" customHeight="1" x14ac:dyDescent="0.25">
      <c r="A56" s="30">
        <v>36</v>
      </c>
      <c r="B56" s="64" t="s">
        <v>275</v>
      </c>
      <c r="C56" s="64"/>
      <c r="D56" s="64"/>
      <c r="E56" s="51" t="s">
        <v>276</v>
      </c>
      <c r="F56" s="51"/>
      <c r="G56" s="19"/>
      <c r="H56" s="31">
        <v>1798.3</v>
      </c>
    </row>
    <row r="57" spans="1:8" ht="15.75" x14ac:dyDescent="0.25">
      <c r="A57" s="52" t="s">
        <v>33</v>
      </c>
      <c r="B57" s="53"/>
      <c r="C57" s="53"/>
      <c r="D57" s="53"/>
      <c r="E57" s="53"/>
      <c r="F57" s="53"/>
      <c r="G57" s="6">
        <f>SUM(G53:G55)</f>
        <v>3398.5</v>
      </c>
      <c r="H57" s="33">
        <f>SUM(H53:H56)</f>
        <v>3545.8</v>
      </c>
    </row>
    <row r="58" spans="1:8" ht="18.75" customHeight="1" x14ac:dyDescent="0.25">
      <c r="A58" s="54" t="s">
        <v>7</v>
      </c>
      <c r="B58" s="55"/>
      <c r="C58" s="55"/>
      <c r="D58" s="55"/>
      <c r="E58" s="55"/>
      <c r="F58" s="55"/>
      <c r="G58" s="55"/>
      <c r="H58" s="56"/>
    </row>
    <row r="59" spans="1:8" ht="33" customHeight="1" x14ac:dyDescent="0.25">
      <c r="A59" s="30">
        <v>37</v>
      </c>
      <c r="B59" s="64" t="s">
        <v>52</v>
      </c>
      <c r="C59" s="64"/>
      <c r="D59" s="64"/>
      <c r="E59" s="51" t="s">
        <v>382</v>
      </c>
      <c r="F59" s="51"/>
      <c r="G59" s="17">
        <v>478.8</v>
      </c>
      <c r="H59" s="34"/>
    </row>
    <row r="60" spans="1:8" ht="30" customHeight="1" x14ac:dyDescent="0.25">
      <c r="A60" s="30">
        <v>38</v>
      </c>
      <c r="B60" s="64" t="s">
        <v>53</v>
      </c>
      <c r="C60" s="64"/>
      <c r="D60" s="64"/>
      <c r="E60" s="51" t="s">
        <v>379</v>
      </c>
      <c r="F60" s="51"/>
      <c r="G60" s="17">
        <v>1025.8</v>
      </c>
      <c r="H60" s="34">
        <v>1429.1</v>
      </c>
    </row>
    <row r="61" spans="1:8" ht="39.75" customHeight="1" x14ac:dyDescent="0.25">
      <c r="A61" s="30">
        <v>39</v>
      </c>
      <c r="B61" s="64" t="s">
        <v>54</v>
      </c>
      <c r="C61" s="64"/>
      <c r="D61" s="64"/>
      <c r="E61" s="51" t="s">
        <v>380</v>
      </c>
      <c r="F61" s="51"/>
      <c r="G61" s="17">
        <v>1676.5</v>
      </c>
      <c r="H61" s="34"/>
    </row>
    <row r="62" spans="1:8" ht="33.75" customHeight="1" x14ac:dyDescent="0.25">
      <c r="A62" s="30">
        <v>40</v>
      </c>
      <c r="B62" s="64" t="s">
        <v>381</v>
      </c>
      <c r="C62" s="64"/>
      <c r="D62" s="64"/>
      <c r="E62" s="51" t="s">
        <v>382</v>
      </c>
      <c r="F62" s="51"/>
      <c r="G62" s="17">
        <v>2818.3</v>
      </c>
      <c r="H62" s="34">
        <v>2277.4</v>
      </c>
    </row>
    <row r="63" spans="1:8" ht="38.25" customHeight="1" x14ac:dyDescent="0.25">
      <c r="A63" s="30">
        <v>41</v>
      </c>
      <c r="B63" s="64" t="s">
        <v>55</v>
      </c>
      <c r="C63" s="64"/>
      <c r="D63" s="64"/>
      <c r="E63" s="51" t="s">
        <v>383</v>
      </c>
      <c r="F63" s="51"/>
      <c r="G63" s="17">
        <v>343.1</v>
      </c>
      <c r="H63" s="34"/>
    </row>
    <row r="64" spans="1:8" ht="38.25" customHeight="1" x14ac:dyDescent="0.25">
      <c r="A64" s="30">
        <v>42</v>
      </c>
      <c r="B64" s="64" t="s">
        <v>56</v>
      </c>
      <c r="C64" s="64"/>
      <c r="D64" s="64"/>
      <c r="E64" s="51" t="s">
        <v>384</v>
      </c>
      <c r="F64" s="51"/>
      <c r="G64" s="17">
        <v>964.5</v>
      </c>
      <c r="H64" s="34">
        <v>495.4</v>
      </c>
    </row>
    <row r="65" spans="1:8" ht="30.75" customHeight="1" x14ac:dyDescent="0.25">
      <c r="A65" s="30">
        <v>43</v>
      </c>
      <c r="B65" s="64" t="s">
        <v>57</v>
      </c>
      <c r="C65" s="64"/>
      <c r="D65" s="64"/>
      <c r="E65" s="51" t="s">
        <v>58</v>
      </c>
      <c r="F65" s="51"/>
      <c r="G65" s="17">
        <v>48.3</v>
      </c>
      <c r="H65" s="34">
        <v>1272.2</v>
      </c>
    </row>
    <row r="66" spans="1:8" ht="39.75" customHeight="1" x14ac:dyDescent="0.25">
      <c r="A66" s="30">
        <v>44</v>
      </c>
      <c r="B66" s="64" t="s">
        <v>59</v>
      </c>
      <c r="C66" s="64"/>
      <c r="D66" s="64"/>
      <c r="E66" s="51" t="s">
        <v>385</v>
      </c>
      <c r="F66" s="51"/>
      <c r="G66" s="17">
        <v>1164.4000000000001</v>
      </c>
      <c r="H66" s="34"/>
    </row>
    <row r="67" spans="1:8" ht="36" customHeight="1" x14ac:dyDescent="0.25">
      <c r="A67" s="30">
        <v>45</v>
      </c>
      <c r="B67" s="64" t="s">
        <v>273</v>
      </c>
      <c r="C67" s="64"/>
      <c r="D67" s="64"/>
      <c r="E67" s="51" t="s">
        <v>274</v>
      </c>
      <c r="F67" s="51"/>
      <c r="G67" s="17"/>
      <c r="H67" s="34">
        <v>329.4</v>
      </c>
    </row>
    <row r="68" spans="1:8" ht="15.75" x14ac:dyDescent="0.25">
      <c r="A68" s="65" t="s">
        <v>33</v>
      </c>
      <c r="B68" s="66"/>
      <c r="C68" s="66"/>
      <c r="D68" s="66"/>
      <c r="E68" s="66"/>
      <c r="F68" s="66"/>
      <c r="G68" s="7">
        <f>SUM(G59:G67)</f>
        <v>8519.7000000000007</v>
      </c>
      <c r="H68" s="35">
        <f>SUM(H59:H67)</f>
        <v>5803.4999999999991</v>
      </c>
    </row>
    <row r="69" spans="1:8" ht="18.75" customHeight="1" x14ac:dyDescent="0.25">
      <c r="A69" s="54" t="s">
        <v>8</v>
      </c>
      <c r="B69" s="55"/>
      <c r="C69" s="55"/>
      <c r="D69" s="55"/>
      <c r="E69" s="55"/>
      <c r="F69" s="55"/>
      <c r="G69" s="55"/>
      <c r="H69" s="56"/>
    </row>
    <row r="70" spans="1:8" ht="39.75" customHeight="1" x14ac:dyDescent="0.25">
      <c r="A70" s="30">
        <v>46</v>
      </c>
      <c r="B70" s="64" t="s">
        <v>63</v>
      </c>
      <c r="C70" s="64"/>
      <c r="D70" s="64"/>
      <c r="E70" s="51" t="s">
        <v>386</v>
      </c>
      <c r="F70" s="51"/>
      <c r="G70" s="19">
        <v>720.3</v>
      </c>
      <c r="H70" s="31">
        <v>3397.1</v>
      </c>
    </row>
    <row r="71" spans="1:8" ht="39" customHeight="1" x14ac:dyDescent="0.25">
      <c r="A71" s="30">
        <v>47</v>
      </c>
      <c r="B71" s="64" t="s">
        <v>64</v>
      </c>
      <c r="C71" s="64"/>
      <c r="D71" s="64"/>
      <c r="E71" s="51" t="s">
        <v>387</v>
      </c>
      <c r="F71" s="51"/>
      <c r="G71" s="19">
        <v>501.1</v>
      </c>
      <c r="H71" s="31">
        <v>367</v>
      </c>
    </row>
    <row r="72" spans="1:8" ht="62.25" customHeight="1" x14ac:dyDescent="0.25">
      <c r="A72" s="30">
        <v>48</v>
      </c>
      <c r="B72" s="64" t="s">
        <v>65</v>
      </c>
      <c r="C72" s="64"/>
      <c r="D72" s="64"/>
      <c r="E72" s="51" t="s">
        <v>388</v>
      </c>
      <c r="F72" s="51"/>
      <c r="G72" s="19">
        <v>1533.6</v>
      </c>
      <c r="H72" s="31"/>
    </row>
    <row r="73" spans="1:8" ht="42" customHeight="1" x14ac:dyDescent="0.25">
      <c r="A73" s="30">
        <v>49</v>
      </c>
      <c r="B73" s="64" t="s">
        <v>66</v>
      </c>
      <c r="C73" s="64"/>
      <c r="D73" s="64"/>
      <c r="E73" s="51" t="s">
        <v>389</v>
      </c>
      <c r="F73" s="51"/>
      <c r="G73" s="19">
        <v>1653.4</v>
      </c>
      <c r="H73" s="31">
        <v>382.4</v>
      </c>
    </row>
    <row r="74" spans="1:8" ht="31.5" customHeight="1" x14ac:dyDescent="0.25">
      <c r="A74" s="30">
        <v>50</v>
      </c>
      <c r="B74" s="64" t="s">
        <v>67</v>
      </c>
      <c r="C74" s="64"/>
      <c r="D74" s="64"/>
      <c r="E74" s="51" t="s">
        <v>390</v>
      </c>
      <c r="F74" s="51"/>
      <c r="G74" s="19">
        <v>1155.5999999999999</v>
      </c>
      <c r="H74" s="31"/>
    </row>
    <row r="75" spans="1:8" ht="30.75" customHeight="1" x14ac:dyDescent="0.25">
      <c r="A75" s="30">
        <v>51</v>
      </c>
      <c r="B75" s="64" t="s">
        <v>68</v>
      </c>
      <c r="C75" s="64"/>
      <c r="D75" s="64"/>
      <c r="E75" s="51" t="s">
        <v>391</v>
      </c>
      <c r="F75" s="51"/>
      <c r="G75" s="19">
        <v>194.4</v>
      </c>
      <c r="H75" s="31"/>
    </row>
    <row r="76" spans="1:8" ht="36" customHeight="1" x14ac:dyDescent="0.25">
      <c r="A76" s="30">
        <v>52</v>
      </c>
      <c r="B76" s="64" t="s">
        <v>69</v>
      </c>
      <c r="C76" s="64"/>
      <c r="D76" s="64"/>
      <c r="E76" s="51" t="s">
        <v>392</v>
      </c>
      <c r="F76" s="51"/>
      <c r="G76" s="19">
        <v>905.1</v>
      </c>
      <c r="H76" s="31"/>
    </row>
    <row r="77" spans="1:8" ht="15.75" x14ac:dyDescent="0.25">
      <c r="A77" s="65" t="s">
        <v>33</v>
      </c>
      <c r="B77" s="67"/>
      <c r="C77" s="67"/>
      <c r="D77" s="67"/>
      <c r="E77" s="67"/>
      <c r="F77" s="67"/>
      <c r="G77" s="8">
        <f>SUM(G70:G76)</f>
        <v>6663.5</v>
      </c>
      <c r="H77" s="36">
        <f>SUM(H70:H76)</f>
        <v>4146.5</v>
      </c>
    </row>
    <row r="78" spans="1:8" ht="18.75" customHeight="1" x14ac:dyDescent="0.25">
      <c r="A78" s="54" t="s">
        <v>415</v>
      </c>
      <c r="B78" s="55"/>
      <c r="C78" s="55"/>
      <c r="D78" s="55"/>
      <c r="E78" s="55"/>
      <c r="F78" s="55"/>
      <c r="G78" s="55"/>
      <c r="H78" s="56"/>
    </row>
    <row r="79" spans="1:8" ht="42.75" customHeight="1" x14ac:dyDescent="0.25">
      <c r="A79" s="30">
        <v>53</v>
      </c>
      <c r="B79" s="50" t="s">
        <v>70</v>
      </c>
      <c r="C79" s="50"/>
      <c r="D79" s="50"/>
      <c r="E79" s="51" t="s">
        <v>393</v>
      </c>
      <c r="F79" s="51"/>
      <c r="G79" s="19">
        <v>363</v>
      </c>
      <c r="H79" s="31"/>
    </row>
    <row r="80" spans="1:8" ht="33" customHeight="1" x14ac:dyDescent="0.25">
      <c r="A80" s="30">
        <v>54</v>
      </c>
      <c r="B80" s="50" t="s">
        <v>71</v>
      </c>
      <c r="C80" s="50"/>
      <c r="D80" s="50"/>
      <c r="E80" s="51" t="s">
        <v>394</v>
      </c>
      <c r="F80" s="51"/>
      <c r="G80" s="19">
        <v>317.60000000000002</v>
      </c>
      <c r="H80" s="31"/>
    </row>
    <row r="81" spans="1:8" ht="51.75" customHeight="1" x14ac:dyDescent="0.25">
      <c r="A81" s="30">
        <v>55</v>
      </c>
      <c r="B81" s="50" t="s">
        <v>277</v>
      </c>
      <c r="C81" s="50"/>
      <c r="D81" s="50"/>
      <c r="E81" s="51" t="s">
        <v>278</v>
      </c>
      <c r="F81" s="51"/>
      <c r="G81" s="19"/>
      <c r="H81" s="31">
        <v>2151.8000000000002</v>
      </c>
    </row>
    <row r="82" spans="1:8" ht="45.75" customHeight="1" x14ac:dyDescent="0.25">
      <c r="A82" s="30">
        <v>56</v>
      </c>
      <c r="B82" s="50" t="s">
        <v>412</v>
      </c>
      <c r="C82" s="50"/>
      <c r="D82" s="50"/>
      <c r="E82" s="51" t="s">
        <v>413</v>
      </c>
      <c r="F82" s="51"/>
      <c r="G82" s="19">
        <v>261.10000000000002</v>
      </c>
      <c r="H82" s="31"/>
    </row>
    <row r="83" spans="1:8" ht="48" customHeight="1" x14ac:dyDescent="0.25">
      <c r="A83" s="30">
        <v>57</v>
      </c>
      <c r="B83" s="50" t="s">
        <v>88</v>
      </c>
      <c r="C83" s="50"/>
      <c r="D83" s="50"/>
      <c r="E83" s="51" t="s">
        <v>395</v>
      </c>
      <c r="F83" s="51"/>
      <c r="G83" s="19">
        <v>1105.5999999999999</v>
      </c>
      <c r="H83" s="31">
        <v>1598.7</v>
      </c>
    </row>
    <row r="84" spans="1:8" ht="36.75" customHeight="1" x14ac:dyDescent="0.25">
      <c r="A84" s="30">
        <v>58</v>
      </c>
      <c r="B84" s="50" t="s">
        <v>89</v>
      </c>
      <c r="C84" s="50"/>
      <c r="D84" s="50"/>
      <c r="E84" s="51" t="s">
        <v>396</v>
      </c>
      <c r="F84" s="51"/>
      <c r="G84" s="19">
        <v>1707.1</v>
      </c>
      <c r="H84" s="31"/>
    </row>
    <row r="85" spans="1:8" ht="34.5" customHeight="1" x14ac:dyDescent="0.25">
      <c r="A85" s="30">
        <v>59</v>
      </c>
      <c r="B85" s="50" t="s">
        <v>90</v>
      </c>
      <c r="C85" s="50"/>
      <c r="D85" s="50"/>
      <c r="E85" s="51" t="s">
        <v>397</v>
      </c>
      <c r="F85" s="51"/>
      <c r="G85" s="19">
        <v>1836.9</v>
      </c>
      <c r="H85" s="31"/>
    </row>
    <row r="86" spans="1:8" ht="42.75" customHeight="1" x14ac:dyDescent="0.25">
      <c r="A86" s="30">
        <v>60</v>
      </c>
      <c r="B86" s="50" t="s">
        <v>285</v>
      </c>
      <c r="C86" s="50"/>
      <c r="D86" s="50"/>
      <c r="E86" s="51" t="s">
        <v>416</v>
      </c>
      <c r="F86" s="51"/>
      <c r="G86" s="19"/>
      <c r="H86" s="31">
        <v>100</v>
      </c>
    </row>
    <row r="87" spans="1:8" ht="42.75" customHeight="1" x14ac:dyDescent="0.25">
      <c r="A87" s="30">
        <v>61</v>
      </c>
      <c r="B87" s="50" t="s">
        <v>286</v>
      </c>
      <c r="C87" s="50"/>
      <c r="D87" s="50"/>
      <c r="E87" s="51" t="s">
        <v>287</v>
      </c>
      <c r="F87" s="51"/>
      <c r="G87" s="19"/>
      <c r="H87" s="31">
        <v>2503.1999999999998</v>
      </c>
    </row>
    <row r="88" spans="1:8" ht="15.75" x14ac:dyDescent="0.25">
      <c r="A88" s="65" t="s">
        <v>32</v>
      </c>
      <c r="B88" s="66"/>
      <c r="C88" s="66"/>
      <c r="D88" s="66"/>
      <c r="E88" s="66"/>
      <c r="F88" s="66"/>
      <c r="G88" s="5">
        <f>G79+G80+G82+G83+G84+G85+G86+G87+G81</f>
        <v>5591.2999999999993</v>
      </c>
      <c r="H88" s="32">
        <f>H79+H80+H82+H83+H84+H85+H86+H87+H81</f>
        <v>6353.7</v>
      </c>
    </row>
    <row r="89" spans="1:8" ht="18.75" customHeight="1" x14ac:dyDescent="0.25">
      <c r="A89" s="54" t="s">
        <v>9</v>
      </c>
      <c r="B89" s="55"/>
      <c r="C89" s="55"/>
      <c r="D89" s="55"/>
      <c r="E89" s="55"/>
      <c r="F89" s="55"/>
      <c r="G89" s="55"/>
      <c r="H89" s="56"/>
    </row>
    <row r="90" spans="1:8" x14ac:dyDescent="0.25">
      <c r="A90" s="70">
        <v>62</v>
      </c>
      <c r="B90" s="50" t="s">
        <v>84</v>
      </c>
      <c r="C90" s="50"/>
      <c r="D90" s="50"/>
      <c r="E90" s="51" t="s">
        <v>398</v>
      </c>
      <c r="F90" s="51"/>
      <c r="G90" s="68">
        <v>1000</v>
      </c>
      <c r="H90" s="69">
        <v>0</v>
      </c>
    </row>
    <row r="91" spans="1:8" x14ac:dyDescent="0.25">
      <c r="A91" s="70"/>
      <c r="B91" s="50"/>
      <c r="C91" s="50"/>
      <c r="D91" s="50"/>
      <c r="E91" s="51"/>
      <c r="F91" s="51"/>
      <c r="G91" s="68"/>
      <c r="H91" s="69"/>
    </row>
    <row r="92" spans="1:8" ht="16.5" customHeight="1" x14ac:dyDescent="0.25">
      <c r="A92" s="70"/>
      <c r="B92" s="50"/>
      <c r="C92" s="50"/>
      <c r="D92" s="50"/>
      <c r="E92" s="51"/>
      <c r="F92" s="51"/>
      <c r="G92" s="68"/>
      <c r="H92" s="69"/>
    </row>
    <row r="93" spans="1:8" ht="38.25" customHeight="1" x14ac:dyDescent="0.25">
      <c r="A93" s="30">
        <v>63</v>
      </c>
      <c r="B93" s="50" t="s">
        <v>85</v>
      </c>
      <c r="C93" s="50"/>
      <c r="D93" s="50"/>
      <c r="E93" s="51" t="s">
        <v>399</v>
      </c>
      <c r="F93" s="51"/>
      <c r="G93" s="19">
        <v>1122.7</v>
      </c>
      <c r="H93" s="31"/>
    </row>
    <row r="94" spans="1:8" ht="36.75" customHeight="1" x14ac:dyDescent="0.25">
      <c r="A94" s="30">
        <v>64</v>
      </c>
      <c r="B94" s="50" t="s">
        <v>86</v>
      </c>
      <c r="C94" s="50"/>
      <c r="D94" s="50"/>
      <c r="E94" s="51" t="s">
        <v>400</v>
      </c>
      <c r="F94" s="51"/>
      <c r="G94" s="19">
        <v>183.5</v>
      </c>
      <c r="H94" s="31"/>
    </row>
    <row r="95" spans="1:8" ht="34.5" customHeight="1" x14ac:dyDescent="0.25">
      <c r="A95" s="30">
        <v>65</v>
      </c>
      <c r="B95" s="50" t="s">
        <v>87</v>
      </c>
      <c r="C95" s="50"/>
      <c r="D95" s="50"/>
      <c r="E95" s="51" t="s">
        <v>401</v>
      </c>
      <c r="F95" s="51"/>
      <c r="G95" s="19">
        <v>935.6</v>
      </c>
      <c r="H95" s="31">
        <v>380.8</v>
      </c>
    </row>
    <row r="96" spans="1:8" ht="15.75" x14ac:dyDescent="0.25">
      <c r="A96" s="65" t="s">
        <v>33</v>
      </c>
      <c r="B96" s="66"/>
      <c r="C96" s="66"/>
      <c r="D96" s="66"/>
      <c r="E96" s="66"/>
      <c r="F96" s="66"/>
      <c r="G96" s="6">
        <f>SUM(G90:G95)</f>
        <v>3241.7999999999997</v>
      </c>
      <c r="H96" s="33">
        <f>SUM(H90:H95)</f>
        <v>380.8</v>
      </c>
    </row>
    <row r="97" spans="1:8" ht="15.75" x14ac:dyDescent="0.25">
      <c r="A97" s="54" t="s">
        <v>91</v>
      </c>
      <c r="B97" s="55"/>
      <c r="C97" s="55"/>
      <c r="D97" s="55"/>
      <c r="E97" s="55"/>
      <c r="F97" s="55"/>
      <c r="G97" s="55"/>
      <c r="H97" s="56"/>
    </row>
    <row r="98" spans="1:8" ht="36" customHeight="1" x14ac:dyDescent="0.25">
      <c r="A98" s="30">
        <v>66</v>
      </c>
      <c r="B98" s="50" t="s">
        <v>92</v>
      </c>
      <c r="C98" s="50"/>
      <c r="D98" s="50"/>
      <c r="E98" s="51" t="s">
        <v>402</v>
      </c>
      <c r="F98" s="51"/>
      <c r="G98" s="19">
        <v>1133.8</v>
      </c>
      <c r="H98" s="33"/>
    </row>
    <row r="99" spans="1:8" ht="36" customHeight="1" x14ac:dyDescent="0.25">
      <c r="A99" s="30">
        <v>67</v>
      </c>
      <c r="B99" s="50" t="s">
        <v>93</v>
      </c>
      <c r="C99" s="50"/>
      <c r="D99" s="50"/>
      <c r="E99" s="51" t="s">
        <v>403</v>
      </c>
      <c r="F99" s="51"/>
      <c r="G99" s="19">
        <v>730.6</v>
      </c>
      <c r="H99" s="33"/>
    </row>
    <row r="100" spans="1:8" ht="29.25" customHeight="1" x14ac:dyDescent="0.25">
      <c r="A100" s="30">
        <v>68</v>
      </c>
      <c r="B100" s="50" t="s">
        <v>94</v>
      </c>
      <c r="C100" s="50"/>
      <c r="D100" s="50"/>
      <c r="E100" s="51" t="s">
        <v>404</v>
      </c>
      <c r="F100" s="51"/>
      <c r="G100" s="19">
        <v>187.8</v>
      </c>
      <c r="H100" s="33"/>
    </row>
    <row r="101" spans="1:8" ht="33.75" customHeight="1" x14ac:dyDescent="0.25">
      <c r="A101" s="30">
        <v>69</v>
      </c>
      <c r="B101" s="50" t="s">
        <v>95</v>
      </c>
      <c r="C101" s="50"/>
      <c r="D101" s="50"/>
      <c r="E101" s="51" t="s">
        <v>405</v>
      </c>
      <c r="F101" s="51"/>
      <c r="G101" s="19">
        <v>1162.0999999999999</v>
      </c>
      <c r="H101" s="33"/>
    </row>
    <row r="102" spans="1:8" ht="35.25" customHeight="1" x14ac:dyDescent="0.25">
      <c r="A102" s="30">
        <v>70</v>
      </c>
      <c r="B102" s="50" t="s">
        <v>96</v>
      </c>
      <c r="C102" s="50"/>
      <c r="D102" s="50"/>
      <c r="E102" s="51" t="s">
        <v>406</v>
      </c>
      <c r="F102" s="51"/>
      <c r="G102" s="19">
        <v>1953.6</v>
      </c>
      <c r="H102" s="31">
        <v>2961.8</v>
      </c>
    </row>
    <row r="103" spans="1:8" ht="31.5" customHeight="1" x14ac:dyDescent="0.25">
      <c r="A103" s="30">
        <v>71</v>
      </c>
      <c r="B103" s="50" t="s">
        <v>97</v>
      </c>
      <c r="C103" s="50"/>
      <c r="D103" s="50"/>
      <c r="E103" s="51" t="s">
        <v>407</v>
      </c>
      <c r="F103" s="51"/>
      <c r="G103" s="19">
        <v>1036.5999999999999</v>
      </c>
      <c r="H103" s="31">
        <v>963</v>
      </c>
    </row>
    <row r="104" spans="1:8" ht="15.75" x14ac:dyDescent="0.25">
      <c r="A104" s="65" t="s">
        <v>32</v>
      </c>
      <c r="B104" s="66"/>
      <c r="C104" s="66"/>
      <c r="D104" s="66"/>
      <c r="E104" s="66"/>
      <c r="F104" s="66"/>
      <c r="G104" s="6">
        <f>SUM(G98:G103)</f>
        <v>6204.5</v>
      </c>
      <c r="H104" s="33">
        <f>SUM(H98:H103)</f>
        <v>3924.8</v>
      </c>
    </row>
    <row r="105" spans="1:8" ht="18.75" customHeight="1" x14ac:dyDescent="0.25">
      <c r="A105" s="54" t="s">
        <v>10</v>
      </c>
      <c r="B105" s="55"/>
      <c r="C105" s="55"/>
      <c r="D105" s="55"/>
      <c r="E105" s="55"/>
      <c r="F105" s="55"/>
      <c r="G105" s="55"/>
      <c r="H105" s="56"/>
    </row>
    <row r="106" spans="1:8" ht="33.75" customHeight="1" x14ac:dyDescent="0.25">
      <c r="A106" s="30">
        <v>72</v>
      </c>
      <c r="B106" s="50" t="s">
        <v>98</v>
      </c>
      <c r="C106" s="50"/>
      <c r="D106" s="50"/>
      <c r="E106" s="51" t="s">
        <v>29</v>
      </c>
      <c r="F106" s="51"/>
      <c r="G106" s="10">
        <v>3005.2</v>
      </c>
      <c r="H106" s="37">
        <v>494.8</v>
      </c>
    </row>
    <row r="107" spans="1:8" ht="25.5" customHeight="1" x14ac:dyDescent="0.25">
      <c r="A107" s="30">
        <v>73</v>
      </c>
      <c r="B107" s="50" t="s">
        <v>288</v>
      </c>
      <c r="C107" s="50"/>
      <c r="D107" s="50"/>
      <c r="E107" s="51" t="s">
        <v>408</v>
      </c>
      <c r="F107" s="51"/>
      <c r="G107" s="10">
        <v>2097.6999999999998</v>
      </c>
      <c r="H107" s="37">
        <v>619.29999999999995</v>
      </c>
    </row>
    <row r="108" spans="1:8" ht="31.5" customHeight="1" x14ac:dyDescent="0.25">
      <c r="A108" s="30">
        <v>74</v>
      </c>
      <c r="B108" s="50" t="s">
        <v>99</v>
      </c>
      <c r="C108" s="50"/>
      <c r="D108" s="50"/>
      <c r="E108" s="51" t="s">
        <v>409</v>
      </c>
      <c r="F108" s="51"/>
      <c r="G108" s="10">
        <v>491.8</v>
      </c>
      <c r="H108" s="37">
        <v>2000</v>
      </c>
    </row>
    <row r="109" spans="1:8" ht="15.75" x14ac:dyDescent="0.25">
      <c r="A109" s="65" t="s">
        <v>33</v>
      </c>
      <c r="B109" s="67"/>
      <c r="C109" s="67"/>
      <c r="D109" s="67"/>
      <c r="E109" s="67"/>
      <c r="F109" s="67"/>
      <c r="G109" s="8">
        <f>SUM(G106:G108)</f>
        <v>5594.7</v>
      </c>
      <c r="H109" s="36">
        <f>SUM(H106:H108)</f>
        <v>3114.1</v>
      </c>
    </row>
    <row r="110" spans="1:8" ht="15.75" x14ac:dyDescent="0.25">
      <c r="A110" s="54" t="s">
        <v>100</v>
      </c>
      <c r="B110" s="55"/>
      <c r="C110" s="55"/>
      <c r="D110" s="55"/>
      <c r="E110" s="55"/>
      <c r="F110" s="55"/>
      <c r="G110" s="55"/>
      <c r="H110" s="56"/>
    </row>
    <row r="111" spans="1:8" ht="25.5" customHeight="1" x14ac:dyDescent="0.25">
      <c r="A111" s="30">
        <v>75</v>
      </c>
      <c r="B111" s="50" t="s">
        <v>101</v>
      </c>
      <c r="C111" s="50"/>
      <c r="D111" s="50"/>
      <c r="E111" s="51" t="s">
        <v>102</v>
      </c>
      <c r="F111" s="51"/>
      <c r="G111" s="16">
        <v>1163.4000000000001</v>
      </c>
      <c r="H111" s="38"/>
    </row>
    <row r="112" spans="1:8" ht="36.75" customHeight="1" x14ac:dyDescent="0.25">
      <c r="A112" s="30">
        <v>76</v>
      </c>
      <c r="B112" s="50" t="s">
        <v>103</v>
      </c>
      <c r="C112" s="50"/>
      <c r="D112" s="50"/>
      <c r="E112" s="51" t="s">
        <v>104</v>
      </c>
      <c r="F112" s="51"/>
      <c r="G112" s="16">
        <v>2864.8</v>
      </c>
      <c r="H112" s="38">
        <v>1135.2</v>
      </c>
    </row>
    <row r="113" spans="1:8" ht="30" customHeight="1" x14ac:dyDescent="0.25">
      <c r="A113" s="30">
        <v>77</v>
      </c>
      <c r="B113" s="50" t="s">
        <v>105</v>
      </c>
      <c r="C113" s="50"/>
      <c r="D113" s="50"/>
      <c r="E113" s="51" t="s">
        <v>30</v>
      </c>
      <c r="F113" s="51"/>
      <c r="G113" s="16">
        <v>579.6</v>
      </c>
      <c r="H113" s="38"/>
    </row>
    <row r="114" spans="1:8" ht="36.75" customHeight="1" x14ac:dyDescent="0.25">
      <c r="A114" s="30">
        <v>78</v>
      </c>
      <c r="B114" s="50" t="s">
        <v>289</v>
      </c>
      <c r="C114" s="50"/>
      <c r="D114" s="50"/>
      <c r="E114" s="51" t="s">
        <v>290</v>
      </c>
      <c r="F114" s="51"/>
      <c r="G114" s="16"/>
      <c r="H114" s="38">
        <v>404</v>
      </c>
    </row>
    <row r="115" spans="1:8" ht="28.5" customHeight="1" x14ac:dyDescent="0.25">
      <c r="A115" s="30">
        <v>79</v>
      </c>
      <c r="B115" s="50" t="s">
        <v>291</v>
      </c>
      <c r="C115" s="50"/>
      <c r="D115" s="50"/>
      <c r="E115" s="51" t="s">
        <v>292</v>
      </c>
      <c r="F115" s="51"/>
      <c r="G115" s="16"/>
      <c r="H115" s="38">
        <v>1604.9</v>
      </c>
    </row>
    <row r="116" spans="1:8" ht="33" customHeight="1" x14ac:dyDescent="0.25">
      <c r="A116" s="30">
        <v>80</v>
      </c>
      <c r="B116" s="50" t="s">
        <v>293</v>
      </c>
      <c r="C116" s="50"/>
      <c r="D116" s="50"/>
      <c r="E116" s="51" t="s">
        <v>294</v>
      </c>
      <c r="F116" s="51"/>
      <c r="G116" s="16"/>
      <c r="H116" s="38">
        <v>1660.8</v>
      </c>
    </row>
    <row r="117" spans="1:8" ht="15.75" x14ac:dyDescent="0.25">
      <c r="A117" s="65" t="s">
        <v>32</v>
      </c>
      <c r="B117" s="67"/>
      <c r="C117" s="67"/>
      <c r="D117" s="67"/>
      <c r="E117" s="67"/>
      <c r="F117" s="67"/>
      <c r="G117" s="8">
        <f>G111+G112+G113+G114+G115+G116</f>
        <v>4607.8</v>
      </c>
      <c r="H117" s="36">
        <f>H111+H112+H113+H114+H115+H116</f>
        <v>4804.9000000000005</v>
      </c>
    </row>
    <row r="118" spans="1:8" ht="15.75" x14ac:dyDescent="0.25">
      <c r="A118" s="54" t="s">
        <v>106</v>
      </c>
      <c r="B118" s="55"/>
      <c r="C118" s="55"/>
      <c r="D118" s="55"/>
      <c r="E118" s="55"/>
      <c r="F118" s="55"/>
      <c r="G118" s="55"/>
      <c r="H118" s="56"/>
    </row>
    <row r="119" spans="1:8" ht="20.25" customHeight="1" x14ac:dyDescent="0.25">
      <c r="A119" s="39">
        <v>81</v>
      </c>
      <c r="B119" s="50" t="s">
        <v>107</v>
      </c>
      <c r="C119" s="50"/>
      <c r="D119" s="50"/>
      <c r="E119" s="51" t="s">
        <v>108</v>
      </c>
      <c r="F119" s="51"/>
      <c r="G119" s="16">
        <v>291.39999999999998</v>
      </c>
      <c r="H119" s="38">
        <v>43.8</v>
      </c>
    </row>
    <row r="120" spans="1:8" ht="18.75" customHeight="1" x14ac:dyDescent="0.25">
      <c r="A120" s="39">
        <v>82</v>
      </c>
      <c r="B120" s="50" t="s">
        <v>109</v>
      </c>
      <c r="C120" s="50"/>
      <c r="D120" s="50"/>
      <c r="E120" s="51" t="s">
        <v>110</v>
      </c>
      <c r="F120" s="51"/>
      <c r="G120" s="16">
        <v>76.2</v>
      </c>
      <c r="H120" s="38"/>
    </row>
    <row r="121" spans="1:8" ht="15.75" x14ac:dyDescent="0.25">
      <c r="A121" s="65" t="s">
        <v>32</v>
      </c>
      <c r="B121" s="67"/>
      <c r="C121" s="67"/>
      <c r="D121" s="67"/>
      <c r="E121" s="67"/>
      <c r="F121" s="67"/>
      <c r="G121" s="8">
        <f>G119+G120</f>
        <v>367.59999999999997</v>
      </c>
      <c r="H121" s="36">
        <f>H119+H120</f>
        <v>43.8</v>
      </c>
    </row>
    <row r="122" spans="1:8" ht="18.75" customHeight="1" x14ac:dyDescent="0.25">
      <c r="A122" s="54" t="s">
        <v>11</v>
      </c>
      <c r="B122" s="55"/>
      <c r="C122" s="55"/>
      <c r="D122" s="55"/>
      <c r="E122" s="55"/>
      <c r="F122" s="55"/>
      <c r="G122" s="55"/>
      <c r="H122" s="56"/>
    </row>
    <row r="123" spans="1:8" ht="34.5" customHeight="1" x14ac:dyDescent="0.25">
      <c r="A123" s="30">
        <v>83</v>
      </c>
      <c r="B123" s="50" t="s">
        <v>111</v>
      </c>
      <c r="C123" s="50"/>
      <c r="D123" s="50"/>
      <c r="E123" s="51" t="s">
        <v>112</v>
      </c>
      <c r="F123" s="51"/>
      <c r="G123" s="10">
        <v>113.3</v>
      </c>
      <c r="H123" s="37">
        <v>0</v>
      </c>
    </row>
    <row r="124" spans="1:8" ht="41.25" customHeight="1" x14ac:dyDescent="0.25">
      <c r="A124" s="30">
        <v>84</v>
      </c>
      <c r="B124" s="50" t="s">
        <v>113</v>
      </c>
      <c r="C124" s="50"/>
      <c r="D124" s="50"/>
      <c r="E124" s="51" t="s">
        <v>114</v>
      </c>
      <c r="F124" s="51"/>
      <c r="G124" s="10">
        <v>236.6</v>
      </c>
      <c r="H124" s="37"/>
    </row>
    <row r="125" spans="1:8" ht="37.5" customHeight="1" x14ac:dyDescent="0.25">
      <c r="A125" s="30">
        <v>85</v>
      </c>
      <c r="B125" s="50" t="s">
        <v>115</v>
      </c>
      <c r="C125" s="50"/>
      <c r="D125" s="50"/>
      <c r="E125" s="51" t="s">
        <v>116</v>
      </c>
      <c r="F125" s="51"/>
      <c r="G125" s="10">
        <v>2700</v>
      </c>
      <c r="H125" s="37">
        <v>3300</v>
      </c>
    </row>
    <row r="126" spans="1:8" ht="37.5" customHeight="1" x14ac:dyDescent="0.25">
      <c r="A126" s="30">
        <v>86</v>
      </c>
      <c r="B126" s="50" t="s">
        <v>117</v>
      </c>
      <c r="C126" s="50"/>
      <c r="D126" s="50"/>
      <c r="E126" s="51" t="s">
        <v>118</v>
      </c>
      <c r="F126" s="51"/>
      <c r="G126" s="10">
        <v>3794.8</v>
      </c>
      <c r="H126" s="37">
        <v>1284.4000000000001</v>
      </c>
    </row>
    <row r="127" spans="1:8" ht="30" customHeight="1" x14ac:dyDescent="0.25">
      <c r="A127" s="30">
        <v>87</v>
      </c>
      <c r="B127" s="50" t="s">
        <v>119</v>
      </c>
      <c r="C127" s="50"/>
      <c r="D127" s="50"/>
      <c r="E127" s="51" t="s">
        <v>120</v>
      </c>
      <c r="F127" s="51"/>
      <c r="G127" s="10">
        <v>387.5</v>
      </c>
      <c r="H127" s="37"/>
    </row>
    <row r="128" spans="1:8" ht="15.75" x14ac:dyDescent="0.25">
      <c r="A128" s="52" t="s">
        <v>33</v>
      </c>
      <c r="B128" s="72"/>
      <c r="C128" s="72"/>
      <c r="D128" s="72"/>
      <c r="E128" s="72"/>
      <c r="F128" s="72"/>
      <c r="G128" s="6">
        <f>SUM(G123:G127)</f>
        <v>7232.2000000000007</v>
      </c>
      <c r="H128" s="33">
        <f>SUM(H123:H127)</f>
        <v>4584.3999999999996</v>
      </c>
    </row>
    <row r="129" spans="1:8" ht="15.75" x14ac:dyDescent="0.25">
      <c r="A129" s="54" t="s">
        <v>12</v>
      </c>
      <c r="B129" s="55"/>
      <c r="C129" s="55"/>
      <c r="D129" s="55"/>
      <c r="E129" s="55"/>
      <c r="F129" s="55"/>
      <c r="G129" s="55"/>
      <c r="H129" s="56"/>
    </row>
    <row r="130" spans="1:8" ht="36.75" customHeight="1" x14ac:dyDescent="0.25">
      <c r="A130" s="30">
        <v>88</v>
      </c>
      <c r="B130" s="64" t="s">
        <v>121</v>
      </c>
      <c r="C130" s="64"/>
      <c r="D130" s="64"/>
      <c r="E130" s="51" t="s">
        <v>24</v>
      </c>
      <c r="F130" s="51"/>
      <c r="G130" s="19">
        <v>982.3</v>
      </c>
      <c r="H130" s="31">
        <v>0</v>
      </c>
    </row>
    <row r="131" spans="1:8" ht="36.75" customHeight="1" x14ac:dyDescent="0.25">
      <c r="A131" s="30">
        <v>89</v>
      </c>
      <c r="B131" s="64" t="s">
        <v>122</v>
      </c>
      <c r="C131" s="64"/>
      <c r="D131" s="64"/>
      <c r="E131" s="51" t="s">
        <v>123</v>
      </c>
      <c r="F131" s="51"/>
      <c r="G131" s="19">
        <v>6003</v>
      </c>
      <c r="H131" s="31"/>
    </row>
    <row r="132" spans="1:8" ht="36.75" customHeight="1" x14ac:dyDescent="0.25">
      <c r="A132" s="30">
        <v>90</v>
      </c>
      <c r="B132" s="64" t="s">
        <v>124</v>
      </c>
      <c r="C132" s="64"/>
      <c r="D132" s="64"/>
      <c r="E132" s="51" t="s">
        <v>125</v>
      </c>
      <c r="F132" s="51"/>
      <c r="G132" s="19">
        <v>442.9</v>
      </c>
      <c r="H132" s="31"/>
    </row>
    <row r="133" spans="1:8" ht="36.75" customHeight="1" x14ac:dyDescent="0.25">
      <c r="A133" s="30">
        <v>91</v>
      </c>
      <c r="B133" s="64" t="s">
        <v>422</v>
      </c>
      <c r="C133" s="64"/>
      <c r="D133" s="64"/>
      <c r="E133" s="51" t="s">
        <v>126</v>
      </c>
      <c r="F133" s="51"/>
      <c r="G133" s="19">
        <v>1911.5</v>
      </c>
      <c r="H133" s="31">
        <v>1794.4</v>
      </c>
    </row>
    <row r="134" spans="1:8" ht="36.75" customHeight="1" x14ac:dyDescent="0.25">
      <c r="A134" s="30">
        <v>92</v>
      </c>
      <c r="B134" s="64" t="s">
        <v>127</v>
      </c>
      <c r="C134" s="64"/>
      <c r="D134" s="64"/>
      <c r="E134" s="51" t="s">
        <v>128</v>
      </c>
      <c r="F134" s="51"/>
      <c r="G134" s="19">
        <v>1218.5</v>
      </c>
      <c r="H134" s="31">
        <v>542.9</v>
      </c>
    </row>
    <row r="135" spans="1:8" ht="36.75" customHeight="1" x14ac:dyDescent="0.25">
      <c r="A135" s="30">
        <v>93</v>
      </c>
      <c r="B135" s="64" t="s">
        <v>295</v>
      </c>
      <c r="C135" s="64"/>
      <c r="D135" s="64"/>
      <c r="E135" s="51" t="s">
        <v>129</v>
      </c>
      <c r="F135" s="51"/>
      <c r="G135" s="19">
        <v>334.2</v>
      </c>
      <c r="H135" s="31">
        <v>1496.5</v>
      </c>
    </row>
    <row r="136" spans="1:8" ht="36.75" customHeight="1" x14ac:dyDescent="0.25">
      <c r="A136" s="30">
        <v>94</v>
      </c>
      <c r="B136" s="64" t="s">
        <v>418</v>
      </c>
      <c r="C136" s="64"/>
      <c r="D136" s="64"/>
      <c r="E136" s="51" t="s">
        <v>130</v>
      </c>
      <c r="F136" s="51"/>
      <c r="G136" s="19">
        <v>622.20000000000005</v>
      </c>
      <c r="H136" s="31"/>
    </row>
    <row r="137" spans="1:8" ht="28.5" customHeight="1" x14ac:dyDescent="0.25">
      <c r="A137" s="30">
        <v>95</v>
      </c>
      <c r="B137" s="64" t="s">
        <v>417</v>
      </c>
      <c r="C137" s="64"/>
      <c r="D137" s="64"/>
      <c r="E137" s="51" t="s">
        <v>131</v>
      </c>
      <c r="F137" s="51"/>
      <c r="G137" s="19">
        <v>186</v>
      </c>
      <c r="H137" s="31"/>
    </row>
    <row r="138" spans="1:8" ht="30.75" customHeight="1" x14ac:dyDescent="0.25">
      <c r="A138" s="30">
        <v>96</v>
      </c>
      <c r="B138" s="64" t="s">
        <v>419</v>
      </c>
      <c r="C138" s="64"/>
      <c r="D138" s="64"/>
      <c r="E138" s="51" t="s">
        <v>132</v>
      </c>
      <c r="F138" s="51"/>
      <c r="G138" s="19">
        <v>1101</v>
      </c>
      <c r="H138" s="31">
        <v>1477.4</v>
      </c>
    </row>
    <row r="139" spans="1:8" ht="28.5" customHeight="1" x14ac:dyDescent="0.25">
      <c r="A139" s="30">
        <v>97</v>
      </c>
      <c r="B139" s="64" t="s">
        <v>420</v>
      </c>
      <c r="C139" s="64"/>
      <c r="D139" s="64"/>
      <c r="E139" s="51" t="s">
        <v>133</v>
      </c>
      <c r="F139" s="51"/>
      <c r="G139" s="19">
        <v>309.8</v>
      </c>
      <c r="H139" s="31"/>
    </row>
    <row r="140" spans="1:8" ht="25.5" customHeight="1" x14ac:dyDescent="0.25">
      <c r="A140" s="30">
        <v>98</v>
      </c>
      <c r="B140" s="64" t="s">
        <v>421</v>
      </c>
      <c r="C140" s="64"/>
      <c r="D140" s="64"/>
      <c r="E140" s="51" t="s">
        <v>134</v>
      </c>
      <c r="F140" s="51"/>
      <c r="G140" s="19">
        <v>1424.4</v>
      </c>
      <c r="H140" s="31">
        <v>1994.4</v>
      </c>
    </row>
    <row r="141" spans="1:8" ht="15.75" x14ac:dyDescent="0.25">
      <c r="A141" s="52" t="s">
        <v>33</v>
      </c>
      <c r="B141" s="72"/>
      <c r="C141" s="72"/>
      <c r="D141" s="72"/>
      <c r="E141" s="72"/>
      <c r="F141" s="72"/>
      <c r="G141" s="6">
        <f>SUM(G130:G140)</f>
        <v>14535.800000000001</v>
      </c>
      <c r="H141" s="33">
        <f>SUM(H130:H140)</f>
        <v>7305.6</v>
      </c>
    </row>
    <row r="142" spans="1:8" ht="15.75" x14ac:dyDescent="0.25">
      <c r="A142" s="54" t="s">
        <v>13</v>
      </c>
      <c r="B142" s="55"/>
      <c r="C142" s="55"/>
      <c r="D142" s="55"/>
      <c r="E142" s="55"/>
      <c r="F142" s="55"/>
      <c r="G142" s="55"/>
      <c r="H142" s="56"/>
    </row>
    <row r="143" spans="1:8" ht="36.75" customHeight="1" x14ac:dyDescent="0.25">
      <c r="A143" s="30">
        <v>99</v>
      </c>
      <c r="B143" s="64" t="s">
        <v>423</v>
      </c>
      <c r="C143" s="64"/>
      <c r="D143" s="64"/>
      <c r="E143" s="51" t="s">
        <v>135</v>
      </c>
      <c r="F143" s="51"/>
      <c r="G143" s="19">
        <v>4123.7</v>
      </c>
      <c r="H143" s="31">
        <v>842.8</v>
      </c>
    </row>
    <row r="144" spans="1:8" ht="36.75" customHeight="1" x14ac:dyDescent="0.25">
      <c r="A144" s="30">
        <v>100</v>
      </c>
      <c r="B144" s="64" t="s">
        <v>424</v>
      </c>
      <c r="C144" s="64"/>
      <c r="D144" s="64"/>
      <c r="E144" s="51" t="s">
        <v>136</v>
      </c>
      <c r="F144" s="51"/>
      <c r="G144" s="19">
        <v>956.5</v>
      </c>
      <c r="H144" s="31">
        <v>2728.1</v>
      </c>
    </row>
    <row r="145" spans="1:8" ht="38.25" customHeight="1" x14ac:dyDescent="0.25">
      <c r="A145" s="30">
        <v>101</v>
      </c>
      <c r="B145" s="64" t="s">
        <v>425</v>
      </c>
      <c r="C145" s="64"/>
      <c r="D145" s="64"/>
      <c r="E145" s="51" t="s">
        <v>137</v>
      </c>
      <c r="F145" s="51"/>
      <c r="G145" s="19">
        <v>1437.3</v>
      </c>
      <c r="H145" s="31">
        <v>196.5</v>
      </c>
    </row>
    <row r="146" spans="1:8" ht="15.75" x14ac:dyDescent="0.25">
      <c r="A146" s="52" t="s">
        <v>33</v>
      </c>
      <c r="B146" s="72"/>
      <c r="C146" s="72"/>
      <c r="D146" s="72"/>
      <c r="E146" s="72"/>
      <c r="F146" s="72"/>
      <c r="G146" s="6">
        <f>SUM(G143:G145)</f>
        <v>6517.5</v>
      </c>
      <c r="H146" s="33">
        <f>SUM(H143:H145)</f>
        <v>3767.3999999999996</v>
      </c>
    </row>
    <row r="147" spans="1:8" ht="15.75" x14ac:dyDescent="0.25">
      <c r="A147" s="54" t="s">
        <v>138</v>
      </c>
      <c r="B147" s="55"/>
      <c r="C147" s="55"/>
      <c r="D147" s="55"/>
      <c r="E147" s="55"/>
      <c r="F147" s="55"/>
      <c r="G147" s="55"/>
      <c r="H147" s="56"/>
    </row>
    <row r="148" spans="1:8" ht="36.75" customHeight="1" x14ac:dyDescent="0.25">
      <c r="A148" s="30">
        <v>102</v>
      </c>
      <c r="B148" s="50" t="s">
        <v>139</v>
      </c>
      <c r="C148" s="50"/>
      <c r="D148" s="50"/>
      <c r="E148" s="51" t="s">
        <v>140</v>
      </c>
      <c r="F148" s="51"/>
      <c r="G148" s="19">
        <v>524.4</v>
      </c>
      <c r="H148" s="31">
        <v>1261.0999999999999</v>
      </c>
    </row>
    <row r="149" spans="1:8" ht="31.5" customHeight="1" x14ac:dyDescent="0.25">
      <c r="A149" s="30">
        <v>103</v>
      </c>
      <c r="B149" s="50" t="s">
        <v>141</v>
      </c>
      <c r="C149" s="50"/>
      <c r="D149" s="50"/>
      <c r="E149" s="51" t="s">
        <v>142</v>
      </c>
      <c r="F149" s="51"/>
      <c r="G149" s="19">
        <v>3000</v>
      </c>
      <c r="H149" s="31">
        <v>2000</v>
      </c>
    </row>
    <row r="150" spans="1:8" ht="48.75" customHeight="1" x14ac:dyDescent="0.25">
      <c r="A150" s="30">
        <v>104</v>
      </c>
      <c r="B150" s="50" t="s">
        <v>296</v>
      </c>
      <c r="C150" s="50"/>
      <c r="D150" s="50"/>
      <c r="E150" s="51" t="s">
        <v>297</v>
      </c>
      <c r="F150" s="51"/>
      <c r="G150" s="19"/>
      <c r="H150" s="31">
        <v>2097</v>
      </c>
    </row>
    <row r="151" spans="1:8" ht="15.75" x14ac:dyDescent="0.25">
      <c r="A151" s="74" t="s">
        <v>32</v>
      </c>
      <c r="B151" s="75"/>
      <c r="C151" s="75"/>
      <c r="D151" s="75"/>
      <c r="E151" s="75"/>
      <c r="F151" s="75"/>
      <c r="G151" s="6">
        <f>G148+G149+G150</f>
        <v>3524.4</v>
      </c>
      <c r="H151" s="33">
        <f>H148+H149+H150</f>
        <v>5358.1</v>
      </c>
    </row>
    <row r="152" spans="1:8" ht="15.75" x14ac:dyDescent="0.25">
      <c r="A152" s="54" t="s">
        <v>14</v>
      </c>
      <c r="B152" s="55"/>
      <c r="C152" s="55"/>
      <c r="D152" s="55"/>
      <c r="E152" s="55"/>
      <c r="F152" s="55"/>
      <c r="G152" s="55"/>
      <c r="H152" s="56"/>
    </row>
    <row r="153" spans="1:8" ht="39" customHeight="1" x14ac:dyDescent="0.25">
      <c r="A153" s="40">
        <v>105</v>
      </c>
      <c r="B153" s="50" t="s">
        <v>143</v>
      </c>
      <c r="C153" s="50"/>
      <c r="D153" s="50"/>
      <c r="E153" s="51" t="s">
        <v>426</v>
      </c>
      <c r="F153" s="51"/>
      <c r="G153" s="10">
        <v>2357.6999999999998</v>
      </c>
      <c r="H153" s="37">
        <v>0</v>
      </c>
    </row>
    <row r="154" spans="1:8" ht="37.5" customHeight="1" x14ac:dyDescent="0.25">
      <c r="A154" s="40">
        <v>106</v>
      </c>
      <c r="B154" s="50" t="s">
        <v>144</v>
      </c>
      <c r="C154" s="50"/>
      <c r="D154" s="50"/>
      <c r="E154" s="51" t="s">
        <v>145</v>
      </c>
      <c r="F154" s="51"/>
      <c r="G154" s="10">
        <v>346.9</v>
      </c>
      <c r="H154" s="37">
        <v>485.3</v>
      </c>
    </row>
    <row r="155" spans="1:8" ht="30" customHeight="1" x14ac:dyDescent="0.25">
      <c r="A155" s="40">
        <v>107</v>
      </c>
      <c r="B155" s="50" t="s">
        <v>146</v>
      </c>
      <c r="C155" s="50"/>
      <c r="D155" s="50"/>
      <c r="E155" s="51" t="s">
        <v>147</v>
      </c>
      <c r="F155" s="51"/>
      <c r="G155" s="10">
        <v>2582.3000000000002</v>
      </c>
      <c r="H155" s="37">
        <v>1058.7</v>
      </c>
    </row>
    <row r="156" spans="1:8" ht="25.5" customHeight="1" x14ac:dyDescent="0.25">
      <c r="A156" s="40">
        <v>108</v>
      </c>
      <c r="B156" s="50" t="s">
        <v>146</v>
      </c>
      <c r="C156" s="50"/>
      <c r="D156" s="50"/>
      <c r="E156" s="51" t="s">
        <v>148</v>
      </c>
      <c r="F156" s="51"/>
      <c r="G156" s="10">
        <v>133.30000000000001</v>
      </c>
      <c r="H156" s="37">
        <v>741.7</v>
      </c>
    </row>
    <row r="157" spans="1:8" ht="36.75" customHeight="1" x14ac:dyDescent="0.25">
      <c r="A157" s="40">
        <v>109</v>
      </c>
      <c r="B157" s="50" t="s">
        <v>149</v>
      </c>
      <c r="C157" s="50"/>
      <c r="D157" s="50"/>
      <c r="E157" s="51" t="s">
        <v>150</v>
      </c>
      <c r="F157" s="51"/>
      <c r="G157" s="10">
        <v>1470.1</v>
      </c>
      <c r="H157" s="37"/>
    </row>
    <row r="158" spans="1:8" ht="29.25" customHeight="1" x14ac:dyDescent="0.25">
      <c r="A158" s="40">
        <v>110</v>
      </c>
      <c r="B158" s="50" t="s">
        <v>298</v>
      </c>
      <c r="C158" s="50"/>
      <c r="D158" s="50"/>
      <c r="E158" s="51" t="s">
        <v>299</v>
      </c>
      <c r="F158" s="51"/>
      <c r="G158" s="10"/>
      <c r="H158" s="37">
        <v>324.39999999999998</v>
      </c>
    </row>
    <row r="159" spans="1:8" ht="15.75" x14ac:dyDescent="0.25">
      <c r="A159" s="74" t="s">
        <v>33</v>
      </c>
      <c r="B159" s="75"/>
      <c r="C159" s="75"/>
      <c r="D159" s="75"/>
      <c r="E159" s="75"/>
      <c r="F159" s="75"/>
      <c r="G159" s="9">
        <f>SUM(G153:G158)</f>
        <v>6890.2999999999993</v>
      </c>
      <c r="H159" s="41">
        <f>SUM(H153:H158)</f>
        <v>2610.1</v>
      </c>
    </row>
    <row r="160" spans="1:8" ht="18.75" customHeight="1" x14ac:dyDescent="0.25">
      <c r="A160" s="54" t="s">
        <v>15</v>
      </c>
      <c r="B160" s="55"/>
      <c r="C160" s="55"/>
      <c r="D160" s="55"/>
      <c r="E160" s="55"/>
      <c r="F160" s="55"/>
      <c r="G160" s="55"/>
      <c r="H160" s="56"/>
    </row>
    <row r="161" spans="1:8" ht="45" customHeight="1" x14ac:dyDescent="0.25">
      <c r="A161" s="40">
        <v>111</v>
      </c>
      <c r="B161" s="50" t="s">
        <v>151</v>
      </c>
      <c r="C161" s="50"/>
      <c r="D161" s="50"/>
      <c r="E161" s="51" t="s">
        <v>152</v>
      </c>
      <c r="F161" s="51"/>
      <c r="G161" s="10">
        <v>1736.9</v>
      </c>
      <c r="H161" s="37"/>
    </row>
    <row r="162" spans="1:8" ht="38.25" customHeight="1" x14ac:dyDescent="0.25">
      <c r="A162" s="40">
        <v>112</v>
      </c>
      <c r="B162" s="50" t="s">
        <v>300</v>
      </c>
      <c r="C162" s="50"/>
      <c r="D162" s="50"/>
      <c r="E162" s="51" t="s">
        <v>31</v>
      </c>
      <c r="F162" s="51"/>
      <c r="G162" s="10">
        <v>453.9</v>
      </c>
      <c r="H162" s="37">
        <v>3000</v>
      </c>
    </row>
    <row r="163" spans="1:8" ht="38.25" customHeight="1" x14ac:dyDescent="0.25">
      <c r="A163" s="40">
        <v>113</v>
      </c>
      <c r="B163" s="50" t="s">
        <v>149</v>
      </c>
      <c r="C163" s="50"/>
      <c r="D163" s="50"/>
      <c r="E163" s="51" t="s">
        <v>153</v>
      </c>
      <c r="F163" s="51"/>
      <c r="G163" s="10">
        <v>909.1</v>
      </c>
      <c r="H163" s="37">
        <v>252.7</v>
      </c>
    </row>
    <row r="164" spans="1:8" ht="50.25" customHeight="1" x14ac:dyDescent="0.25">
      <c r="A164" s="40">
        <v>114</v>
      </c>
      <c r="B164" s="50" t="s">
        <v>301</v>
      </c>
      <c r="C164" s="50"/>
      <c r="D164" s="50"/>
      <c r="E164" s="51" t="s">
        <v>302</v>
      </c>
      <c r="F164" s="51"/>
      <c r="G164" s="10"/>
      <c r="H164" s="37">
        <v>1757.1</v>
      </c>
    </row>
    <row r="165" spans="1:8" ht="25.5" customHeight="1" x14ac:dyDescent="0.25">
      <c r="A165" s="40">
        <v>115</v>
      </c>
      <c r="B165" s="50" t="s">
        <v>303</v>
      </c>
      <c r="C165" s="50"/>
      <c r="D165" s="50"/>
      <c r="E165" s="51" t="s">
        <v>304</v>
      </c>
      <c r="F165" s="51"/>
      <c r="G165" s="10"/>
      <c r="H165" s="37">
        <v>166.8</v>
      </c>
    </row>
    <row r="166" spans="1:8" ht="38.25" customHeight="1" x14ac:dyDescent="0.25">
      <c r="A166" s="40">
        <v>116</v>
      </c>
      <c r="B166" s="50" t="s">
        <v>305</v>
      </c>
      <c r="C166" s="50"/>
      <c r="D166" s="50"/>
      <c r="E166" s="51" t="s">
        <v>36</v>
      </c>
      <c r="F166" s="51"/>
      <c r="G166" s="10"/>
      <c r="H166" s="37">
        <v>1015.3</v>
      </c>
    </row>
    <row r="167" spans="1:8" ht="15.75" x14ac:dyDescent="0.25">
      <c r="A167" s="71" t="s">
        <v>33</v>
      </c>
      <c r="B167" s="50"/>
      <c r="C167" s="50"/>
      <c r="D167" s="50"/>
      <c r="E167" s="50"/>
      <c r="F167" s="50"/>
      <c r="G167" s="9">
        <f>G161+G162+G163+G164+G165+G166</f>
        <v>3099.9</v>
      </c>
      <c r="H167" s="41">
        <f>H161+H162+H163+H164+H165+H166</f>
        <v>6191.9</v>
      </c>
    </row>
    <row r="168" spans="1:8" ht="15.75" x14ac:dyDescent="0.25">
      <c r="A168" s="54" t="s">
        <v>165</v>
      </c>
      <c r="B168" s="55"/>
      <c r="C168" s="55"/>
      <c r="D168" s="55"/>
      <c r="E168" s="55"/>
      <c r="F168" s="55"/>
      <c r="G168" s="55"/>
      <c r="H168" s="56"/>
    </row>
    <row r="169" spans="1:8" ht="33" customHeight="1" x14ac:dyDescent="0.25">
      <c r="A169" s="40">
        <v>117</v>
      </c>
      <c r="B169" s="50" t="s">
        <v>306</v>
      </c>
      <c r="C169" s="50"/>
      <c r="D169" s="50"/>
      <c r="E169" s="51" t="s">
        <v>166</v>
      </c>
      <c r="F169" s="51"/>
      <c r="G169" s="10">
        <v>827.7</v>
      </c>
      <c r="H169" s="37">
        <v>2408</v>
      </c>
    </row>
    <row r="170" spans="1:8" ht="31.5" customHeight="1" x14ac:dyDescent="0.25">
      <c r="A170" s="40">
        <v>118</v>
      </c>
      <c r="B170" s="50" t="s">
        <v>414</v>
      </c>
      <c r="C170" s="50"/>
      <c r="D170" s="50"/>
      <c r="E170" s="51" t="s">
        <v>167</v>
      </c>
      <c r="F170" s="51"/>
      <c r="G170" s="10">
        <v>247.6</v>
      </c>
      <c r="H170" s="37"/>
    </row>
    <row r="171" spans="1:8" ht="36.75" customHeight="1" x14ac:dyDescent="0.25">
      <c r="A171" s="40">
        <v>119</v>
      </c>
      <c r="B171" s="50" t="s">
        <v>410</v>
      </c>
      <c r="C171" s="50"/>
      <c r="D171" s="50"/>
      <c r="E171" s="51" t="s">
        <v>168</v>
      </c>
      <c r="F171" s="51"/>
      <c r="G171" s="10">
        <v>1353.4</v>
      </c>
      <c r="H171" s="37">
        <v>46.2</v>
      </c>
    </row>
    <row r="172" spans="1:8" ht="36.75" customHeight="1" x14ac:dyDescent="0.25">
      <c r="A172" s="40">
        <v>120</v>
      </c>
      <c r="B172" s="50" t="s">
        <v>169</v>
      </c>
      <c r="C172" s="50"/>
      <c r="D172" s="50"/>
      <c r="E172" s="51" t="s">
        <v>170</v>
      </c>
      <c r="F172" s="51"/>
      <c r="G172" s="10">
        <v>609.29999999999995</v>
      </c>
      <c r="H172" s="37"/>
    </row>
    <row r="173" spans="1:8" ht="32.25" customHeight="1" x14ac:dyDescent="0.25">
      <c r="A173" s="40">
        <v>121</v>
      </c>
      <c r="B173" s="50" t="s">
        <v>171</v>
      </c>
      <c r="C173" s="50"/>
      <c r="D173" s="50"/>
      <c r="E173" s="51" t="s">
        <v>172</v>
      </c>
      <c r="F173" s="51"/>
      <c r="G173" s="10">
        <v>790</v>
      </c>
      <c r="H173" s="37"/>
    </row>
    <row r="174" spans="1:8" ht="15.75" x14ac:dyDescent="0.25">
      <c r="A174" s="71" t="s">
        <v>32</v>
      </c>
      <c r="B174" s="50"/>
      <c r="C174" s="50"/>
      <c r="D174" s="50"/>
      <c r="E174" s="50"/>
      <c r="F174" s="50"/>
      <c r="G174" s="9">
        <f>SUM(G169:G173)</f>
        <v>3828</v>
      </c>
      <c r="H174" s="41">
        <f>SUM(H169:H173)</f>
        <v>2454.1999999999998</v>
      </c>
    </row>
    <row r="175" spans="1:8" ht="18.75" customHeight="1" x14ac:dyDescent="0.25">
      <c r="A175" s="54" t="s">
        <v>16</v>
      </c>
      <c r="B175" s="55"/>
      <c r="C175" s="55"/>
      <c r="D175" s="55"/>
      <c r="E175" s="55"/>
      <c r="F175" s="55"/>
      <c r="G175" s="55"/>
      <c r="H175" s="56"/>
    </row>
    <row r="176" spans="1:8" ht="32.25" customHeight="1" x14ac:dyDescent="0.25">
      <c r="A176" s="40">
        <v>122</v>
      </c>
      <c r="B176" s="50" t="s">
        <v>154</v>
      </c>
      <c r="C176" s="50"/>
      <c r="D176" s="50"/>
      <c r="E176" s="51" t="s">
        <v>155</v>
      </c>
      <c r="F176" s="51"/>
      <c r="G176" s="10">
        <v>230.4</v>
      </c>
      <c r="H176" s="37"/>
    </row>
    <row r="177" spans="1:8" ht="35.25" customHeight="1" x14ac:dyDescent="0.25">
      <c r="A177" s="40">
        <v>123</v>
      </c>
      <c r="B177" s="50" t="s">
        <v>156</v>
      </c>
      <c r="C177" s="50"/>
      <c r="D177" s="50"/>
      <c r="E177" s="51" t="s">
        <v>157</v>
      </c>
      <c r="F177" s="51"/>
      <c r="G177" s="10">
        <v>1063.7</v>
      </c>
      <c r="H177" s="37"/>
    </row>
    <row r="178" spans="1:8" ht="35.25" customHeight="1" x14ac:dyDescent="0.25">
      <c r="A178" s="40">
        <v>124</v>
      </c>
      <c r="B178" s="50" t="s">
        <v>158</v>
      </c>
      <c r="C178" s="50"/>
      <c r="D178" s="50"/>
      <c r="E178" s="51" t="s">
        <v>159</v>
      </c>
      <c r="F178" s="51"/>
      <c r="G178" s="10">
        <v>451.8</v>
      </c>
      <c r="H178" s="37"/>
    </row>
    <row r="179" spans="1:8" ht="35.25" customHeight="1" x14ac:dyDescent="0.25">
      <c r="A179" s="40">
        <v>125</v>
      </c>
      <c r="B179" s="50" t="s">
        <v>160</v>
      </c>
      <c r="C179" s="50"/>
      <c r="D179" s="50"/>
      <c r="E179" s="51" t="s">
        <v>161</v>
      </c>
      <c r="F179" s="51"/>
      <c r="G179" s="10">
        <v>1671.3</v>
      </c>
      <c r="H179" s="37"/>
    </row>
    <row r="180" spans="1:8" ht="35.25" customHeight="1" x14ac:dyDescent="0.25">
      <c r="A180" s="40">
        <v>126</v>
      </c>
      <c r="B180" s="50" t="s">
        <v>307</v>
      </c>
      <c r="C180" s="50"/>
      <c r="D180" s="50"/>
      <c r="E180" s="51" t="s">
        <v>162</v>
      </c>
      <c r="F180" s="51"/>
      <c r="G180" s="10">
        <v>6015</v>
      </c>
      <c r="H180" s="37">
        <v>5499.9</v>
      </c>
    </row>
    <row r="181" spans="1:8" ht="35.25" customHeight="1" x14ac:dyDescent="0.25">
      <c r="A181" s="40">
        <v>127</v>
      </c>
      <c r="B181" s="50" t="s">
        <v>163</v>
      </c>
      <c r="C181" s="50"/>
      <c r="D181" s="50"/>
      <c r="E181" s="51" t="s">
        <v>164</v>
      </c>
      <c r="F181" s="51"/>
      <c r="G181" s="10">
        <v>508.7</v>
      </c>
      <c r="H181" s="37">
        <v>1723.7</v>
      </c>
    </row>
    <row r="182" spans="1:8" ht="35.25" customHeight="1" x14ac:dyDescent="0.25">
      <c r="A182" s="40">
        <v>128</v>
      </c>
      <c r="B182" s="50" t="s">
        <v>308</v>
      </c>
      <c r="C182" s="50"/>
      <c r="D182" s="50"/>
      <c r="E182" s="51" t="s">
        <v>309</v>
      </c>
      <c r="F182" s="51"/>
      <c r="G182" s="10"/>
      <c r="H182" s="37">
        <v>528.4</v>
      </c>
    </row>
    <row r="183" spans="1:8" ht="15.75" x14ac:dyDescent="0.25">
      <c r="A183" s="71" t="s">
        <v>33</v>
      </c>
      <c r="B183" s="50"/>
      <c r="C183" s="50"/>
      <c r="D183" s="50"/>
      <c r="E183" s="50"/>
      <c r="F183" s="50"/>
      <c r="G183" s="9">
        <f>G176+G177+G178+G179+G180+G181+G182</f>
        <v>9940.9000000000015</v>
      </c>
      <c r="H183" s="41">
        <f>H176+H177+H178+H179+H180+H181+H182</f>
        <v>7751.9999999999991</v>
      </c>
    </row>
    <row r="184" spans="1:8" ht="15.75" x14ac:dyDescent="0.25">
      <c r="A184" s="54" t="s">
        <v>173</v>
      </c>
      <c r="B184" s="55"/>
      <c r="C184" s="55"/>
      <c r="D184" s="55"/>
      <c r="E184" s="55"/>
      <c r="F184" s="55"/>
      <c r="G184" s="55"/>
      <c r="H184" s="56"/>
    </row>
    <row r="185" spans="1:8" ht="35.25" customHeight="1" x14ac:dyDescent="0.25">
      <c r="A185" s="40">
        <v>129</v>
      </c>
      <c r="B185" s="50" t="s">
        <v>174</v>
      </c>
      <c r="C185" s="50"/>
      <c r="D185" s="50"/>
      <c r="E185" s="51" t="s">
        <v>175</v>
      </c>
      <c r="F185" s="51"/>
      <c r="G185" s="10">
        <v>581.29999999999995</v>
      </c>
      <c r="H185" s="37">
        <v>299.8</v>
      </c>
    </row>
    <row r="186" spans="1:8" ht="33" customHeight="1" x14ac:dyDescent="0.25">
      <c r="A186" s="40">
        <v>130</v>
      </c>
      <c r="B186" s="50" t="s">
        <v>176</v>
      </c>
      <c r="C186" s="50"/>
      <c r="D186" s="50"/>
      <c r="E186" s="51" t="s">
        <v>177</v>
      </c>
      <c r="F186" s="51"/>
      <c r="G186" s="10">
        <v>1507.6</v>
      </c>
      <c r="H186" s="37">
        <v>1050.5999999999999</v>
      </c>
    </row>
    <row r="187" spans="1:8" ht="31.5" customHeight="1" x14ac:dyDescent="0.25">
      <c r="A187" s="40">
        <v>131</v>
      </c>
      <c r="B187" s="50" t="s">
        <v>310</v>
      </c>
      <c r="C187" s="50"/>
      <c r="D187" s="50"/>
      <c r="E187" s="51" t="s">
        <v>311</v>
      </c>
      <c r="F187" s="51"/>
      <c r="G187" s="10"/>
      <c r="H187" s="37">
        <v>1306.5</v>
      </c>
    </row>
    <row r="188" spans="1:8" ht="15.75" x14ac:dyDescent="0.25">
      <c r="A188" s="71" t="s">
        <v>32</v>
      </c>
      <c r="B188" s="50"/>
      <c r="C188" s="50"/>
      <c r="D188" s="50"/>
      <c r="E188" s="50"/>
      <c r="F188" s="50"/>
      <c r="G188" s="9">
        <f>G185+G186+G187</f>
        <v>2088.8999999999996</v>
      </c>
      <c r="H188" s="41">
        <f>H185+H186+H187</f>
        <v>2656.8999999999996</v>
      </c>
    </row>
    <row r="189" spans="1:8" ht="15.75" x14ac:dyDescent="0.25">
      <c r="A189" s="54" t="s">
        <v>178</v>
      </c>
      <c r="B189" s="55"/>
      <c r="C189" s="55"/>
      <c r="D189" s="55"/>
      <c r="E189" s="55"/>
      <c r="F189" s="55"/>
      <c r="G189" s="55"/>
      <c r="H189" s="56"/>
    </row>
    <row r="190" spans="1:8" ht="31.5" customHeight="1" x14ac:dyDescent="0.25">
      <c r="A190" s="40">
        <v>132</v>
      </c>
      <c r="B190" s="50" t="s">
        <v>179</v>
      </c>
      <c r="C190" s="50"/>
      <c r="D190" s="50"/>
      <c r="E190" s="51" t="s">
        <v>180</v>
      </c>
      <c r="F190" s="51"/>
      <c r="G190" s="10">
        <v>4812.8</v>
      </c>
      <c r="H190" s="37"/>
    </row>
    <row r="191" spans="1:8" ht="46.5" customHeight="1" x14ac:dyDescent="0.25">
      <c r="A191" s="40">
        <v>133</v>
      </c>
      <c r="B191" s="50" t="s">
        <v>181</v>
      </c>
      <c r="C191" s="50"/>
      <c r="D191" s="50"/>
      <c r="E191" s="51" t="s">
        <v>182</v>
      </c>
      <c r="F191" s="51"/>
      <c r="G191" s="10">
        <v>2700</v>
      </c>
      <c r="H191" s="37"/>
    </row>
    <row r="192" spans="1:8" ht="39.75" customHeight="1" x14ac:dyDescent="0.25">
      <c r="A192" s="40">
        <v>134</v>
      </c>
      <c r="B192" s="50" t="s">
        <v>183</v>
      </c>
      <c r="C192" s="50"/>
      <c r="D192" s="50"/>
      <c r="E192" s="51" t="s">
        <v>184</v>
      </c>
      <c r="F192" s="51"/>
      <c r="G192" s="10">
        <v>1995.5</v>
      </c>
      <c r="H192" s="37">
        <v>1388.6</v>
      </c>
    </row>
    <row r="193" spans="1:8" ht="19.5" customHeight="1" x14ac:dyDescent="0.25">
      <c r="A193" s="40">
        <v>135</v>
      </c>
      <c r="B193" s="50" t="s">
        <v>312</v>
      </c>
      <c r="C193" s="50"/>
      <c r="D193" s="50"/>
      <c r="E193" s="51" t="s">
        <v>313</v>
      </c>
      <c r="F193" s="51"/>
      <c r="G193" s="10"/>
      <c r="H193" s="37">
        <v>632.1</v>
      </c>
    </row>
    <row r="194" spans="1:8" ht="31.5" customHeight="1" x14ac:dyDescent="0.25">
      <c r="A194" s="40">
        <v>136</v>
      </c>
      <c r="B194" s="50" t="s">
        <v>314</v>
      </c>
      <c r="C194" s="50"/>
      <c r="D194" s="50"/>
      <c r="E194" s="51" t="s">
        <v>164</v>
      </c>
      <c r="F194" s="51"/>
      <c r="G194" s="10"/>
      <c r="H194" s="37">
        <v>108.7</v>
      </c>
    </row>
    <row r="195" spans="1:8" ht="24" customHeight="1" x14ac:dyDescent="0.25">
      <c r="A195" s="40">
        <v>137</v>
      </c>
      <c r="B195" s="50" t="s">
        <v>315</v>
      </c>
      <c r="C195" s="50"/>
      <c r="D195" s="50"/>
      <c r="E195" s="51" t="s">
        <v>316</v>
      </c>
      <c r="F195" s="51"/>
      <c r="G195" s="10"/>
      <c r="H195" s="37">
        <v>862.9</v>
      </c>
    </row>
    <row r="196" spans="1:8" ht="15.75" x14ac:dyDescent="0.25">
      <c r="A196" s="71" t="s">
        <v>32</v>
      </c>
      <c r="B196" s="50"/>
      <c r="C196" s="50"/>
      <c r="D196" s="50"/>
      <c r="E196" s="50"/>
      <c r="F196" s="50"/>
      <c r="G196" s="9">
        <f>G190+G191+G192+G193+G194+G195</f>
        <v>9508.2999999999993</v>
      </c>
      <c r="H196" s="41">
        <f>H190+H191+H192+H193+H194+H195</f>
        <v>2992.2999999999997</v>
      </c>
    </row>
    <row r="197" spans="1:8" ht="18.75" customHeight="1" x14ac:dyDescent="0.25">
      <c r="A197" s="54" t="s">
        <v>17</v>
      </c>
      <c r="B197" s="55"/>
      <c r="C197" s="55"/>
      <c r="D197" s="55"/>
      <c r="E197" s="55"/>
      <c r="F197" s="55"/>
      <c r="G197" s="55"/>
      <c r="H197" s="56"/>
    </row>
    <row r="198" spans="1:8" ht="35.25" customHeight="1" x14ac:dyDescent="0.25">
      <c r="A198" s="40">
        <v>138</v>
      </c>
      <c r="B198" s="50" t="s">
        <v>185</v>
      </c>
      <c r="C198" s="50"/>
      <c r="D198" s="50"/>
      <c r="E198" s="51" t="s">
        <v>186</v>
      </c>
      <c r="F198" s="51"/>
      <c r="G198" s="10">
        <v>762.2</v>
      </c>
      <c r="H198" s="37"/>
    </row>
    <row r="199" spans="1:8" ht="28.5" customHeight="1" x14ac:dyDescent="0.25">
      <c r="A199" s="40">
        <v>139</v>
      </c>
      <c r="B199" s="50" t="s">
        <v>187</v>
      </c>
      <c r="C199" s="50"/>
      <c r="D199" s="50"/>
      <c r="E199" s="51" t="s">
        <v>188</v>
      </c>
      <c r="F199" s="51"/>
      <c r="G199" s="10">
        <v>327.60000000000002</v>
      </c>
      <c r="H199" s="37">
        <v>435.5</v>
      </c>
    </row>
    <row r="200" spans="1:8" ht="30.75" customHeight="1" x14ac:dyDescent="0.25">
      <c r="A200" s="40">
        <v>140</v>
      </c>
      <c r="B200" s="50" t="s">
        <v>189</v>
      </c>
      <c r="C200" s="50"/>
      <c r="D200" s="50"/>
      <c r="E200" s="51" t="s">
        <v>190</v>
      </c>
      <c r="F200" s="51"/>
      <c r="G200" s="10">
        <v>610.4</v>
      </c>
      <c r="H200" s="37"/>
    </row>
    <row r="201" spans="1:8" ht="27" customHeight="1" x14ac:dyDescent="0.25">
      <c r="A201" s="40">
        <v>141</v>
      </c>
      <c r="B201" s="50" t="s">
        <v>191</v>
      </c>
      <c r="C201" s="50"/>
      <c r="D201" s="50"/>
      <c r="E201" s="51" t="s">
        <v>192</v>
      </c>
      <c r="F201" s="51"/>
      <c r="G201" s="10">
        <v>779.9</v>
      </c>
      <c r="H201" s="37">
        <v>2674.9</v>
      </c>
    </row>
    <row r="202" spans="1:8" ht="35.25" customHeight="1" x14ac:dyDescent="0.25">
      <c r="A202" s="40">
        <v>142</v>
      </c>
      <c r="B202" s="50" t="s">
        <v>193</v>
      </c>
      <c r="C202" s="50"/>
      <c r="D202" s="50"/>
      <c r="E202" s="51" t="s">
        <v>194</v>
      </c>
      <c r="F202" s="51"/>
      <c r="G202" s="10">
        <v>2438.1999999999998</v>
      </c>
      <c r="H202" s="37">
        <v>280</v>
      </c>
    </row>
    <row r="203" spans="1:8" ht="34.5" customHeight="1" x14ac:dyDescent="0.25">
      <c r="A203" s="40">
        <v>143</v>
      </c>
      <c r="B203" s="50" t="s">
        <v>195</v>
      </c>
      <c r="C203" s="50"/>
      <c r="D203" s="50"/>
      <c r="E203" s="51" t="s">
        <v>196</v>
      </c>
      <c r="F203" s="51"/>
      <c r="G203" s="10">
        <v>1000</v>
      </c>
      <c r="H203" s="37"/>
    </row>
    <row r="204" spans="1:8" ht="35.25" customHeight="1" x14ac:dyDescent="0.25">
      <c r="A204" s="40">
        <v>144</v>
      </c>
      <c r="B204" s="50" t="s">
        <v>197</v>
      </c>
      <c r="C204" s="50"/>
      <c r="D204" s="50"/>
      <c r="E204" s="51" t="s">
        <v>198</v>
      </c>
      <c r="F204" s="51"/>
      <c r="G204" s="10">
        <v>449.2</v>
      </c>
      <c r="H204" s="37"/>
    </row>
    <row r="205" spans="1:8" ht="29.25" customHeight="1" x14ac:dyDescent="0.25">
      <c r="A205" s="40">
        <v>145</v>
      </c>
      <c r="B205" s="50" t="s">
        <v>317</v>
      </c>
      <c r="C205" s="50"/>
      <c r="D205" s="50"/>
      <c r="E205" s="51" t="s">
        <v>318</v>
      </c>
      <c r="F205" s="51"/>
      <c r="G205" s="10"/>
      <c r="H205" s="37">
        <v>327.39999999999998</v>
      </c>
    </row>
    <row r="206" spans="1:8" ht="31.5" customHeight="1" x14ac:dyDescent="0.25">
      <c r="A206" s="40">
        <v>146</v>
      </c>
      <c r="B206" s="50" t="s">
        <v>319</v>
      </c>
      <c r="C206" s="50"/>
      <c r="D206" s="50"/>
      <c r="E206" s="51" t="s">
        <v>320</v>
      </c>
      <c r="F206" s="51"/>
      <c r="G206" s="10"/>
      <c r="H206" s="37">
        <f>888.7+973.9</f>
        <v>1862.6</v>
      </c>
    </row>
    <row r="207" spans="1:8" ht="15.75" x14ac:dyDescent="0.25">
      <c r="A207" s="71" t="s">
        <v>32</v>
      </c>
      <c r="B207" s="73"/>
      <c r="C207" s="73"/>
      <c r="D207" s="73"/>
      <c r="E207" s="73"/>
      <c r="F207" s="73"/>
      <c r="G207" s="9">
        <f>SUM(G198:G206)</f>
        <v>6367.5</v>
      </c>
      <c r="H207" s="41">
        <f>SUM(H198:H206)</f>
        <v>5580.4</v>
      </c>
    </row>
    <row r="208" spans="1:8" ht="18.75" customHeight="1" x14ac:dyDescent="0.25">
      <c r="A208" s="54" t="s">
        <v>18</v>
      </c>
      <c r="B208" s="55"/>
      <c r="C208" s="55"/>
      <c r="D208" s="55"/>
      <c r="E208" s="55"/>
      <c r="F208" s="55"/>
      <c r="G208" s="55"/>
      <c r="H208" s="56"/>
    </row>
    <row r="209" spans="1:8" ht="44.25" customHeight="1" x14ac:dyDescent="0.25">
      <c r="A209" s="40">
        <v>147</v>
      </c>
      <c r="B209" s="50" t="s">
        <v>199</v>
      </c>
      <c r="C209" s="50"/>
      <c r="D209" s="50"/>
      <c r="E209" s="51" t="s">
        <v>200</v>
      </c>
      <c r="F209" s="51"/>
      <c r="G209" s="10">
        <v>105.7</v>
      </c>
      <c r="H209" s="37">
        <v>0</v>
      </c>
    </row>
    <row r="210" spans="1:8" ht="42" customHeight="1" x14ac:dyDescent="0.25">
      <c r="A210" s="40">
        <v>148</v>
      </c>
      <c r="B210" s="50" t="s">
        <v>187</v>
      </c>
      <c r="C210" s="50"/>
      <c r="D210" s="50"/>
      <c r="E210" s="51" t="s">
        <v>201</v>
      </c>
      <c r="F210" s="51"/>
      <c r="G210" s="10">
        <v>567.6</v>
      </c>
      <c r="H210" s="37">
        <v>2410.8000000000002</v>
      </c>
    </row>
    <row r="211" spans="1:8" ht="15.75" x14ac:dyDescent="0.25">
      <c r="A211" s="71" t="s">
        <v>32</v>
      </c>
      <c r="B211" s="50"/>
      <c r="C211" s="50"/>
      <c r="D211" s="50"/>
      <c r="E211" s="50"/>
      <c r="F211" s="50"/>
      <c r="G211" s="9">
        <f>SUM(G209:G210)</f>
        <v>673.30000000000007</v>
      </c>
      <c r="H211" s="41">
        <f>SUM(H209:H210)</f>
        <v>2410.8000000000002</v>
      </c>
    </row>
    <row r="212" spans="1:8" ht="18.75" customHeight="1" x14ac:dyDescent="0.25">
      <c r="A212" s="54" t="s">
        <v>19</v>
      </c>
      <c r="B212" s="55"/>
      <c r="C212" s="55"/>
      <c r="D212" s="55"/>
      <c r="E212" s="55"/>
      <c r="F212" s="55"/>
      <c r="G212" s="55"/>
      <c r="H212" s="56"/>
    </row>
    <row r="213" spans="1:8" ht="41.25" customHeight="1" x14ac:dyDescent="0.25">
      <c r="A213" s="40">
        <v>149</v>
      </c>
      <c r="B213" s="50" t="s">
        <v>202</v>
      </c>
      <c r="C213" s="50"/>
      <c r="D213" s="50"/>
      <c r="E213" s="51" t="s">
        <v>203</v>
      </c>
      <c r="F213" s="51"/>
      <c r="G213" s="10">
        <v>904.6</v>
      </c>
      <c r="H213" s="37">
        <v>0</v>
      </c>
    </row>
    <row r="214" spans="1:8" ht="41.25" customHeight="1" x14ac:dyDescent="0.25">
      <c r="A214" s="40">
        <v>150</v>
      </c>
      <c r="B214" s="50" t="s">
        <v>204</v>
      </c>
      <c r="C214" s="50"/>
      <c r="D214" s="50"/>
      <c r="E214" s="51" t="s">
        <v>205</v>
      </c>
      <c r="F214" s="51"/>
      <c r="G214" s="10">
        <v>329.6</v>
      </c>
      <c r="H214" s="37"/>
    </row>
    <row r="215" spans="1:8" ht="24.75" customHeight="1" x14ac:dyDescent="0.25">
      <c r="A215" s="40">
        <v>151</v>
      </c>
      <c r="B215" s="50" t="s">
        <v>206</v>
      </c>
      <c r="C215" s="50"/>
      <c r="D215" s="50"/>
      <c r="E215" s="51" t="s">
        <v>207</v>
      </c>
      <c r="F215" s="51"/>
      <c r="G215" s="10">
        <v>411.7</v>
      </c>
      <c r="H215" s="37"/>
    </row>
    <row r="216" spans="1:8" ht="51" customHeight="1" x14ac:dyDescent="0.25">
      <c r="A216" s="40">
        <v>152</v>
      </c>
      <c r="B216" s="50" t="s">
        <v>208</v>
      </c>
      <c r="C216" s="50"/>
      <c r="D216" s="50"/>
      <c r="E216" s="51" t="s">
        <v>209</v>
      </c>
      <c r="F216" s="51"/>
      <c r="G216" s="10">
        <v>767.1</v>
      </c>
      <c r="H216" s="37">
        <v>1952.9</v>
      </c>
    </row>
    <row r="217" spans="1:8" ht="41.25" customHeight="1" x14ac:dyDescent="0.25">
      <c r="A217" s="40">
        <v>153</v>
      </c>
      <c r="B217" s="50" t="s">
        <v>210</v>
      </c>
      <c r="C217" s="50"/>
      <c r="D217" s="50"/>
      <c r="E217" s="51" t="s">
        <v>211</v>
      </c>
      <c r="F217" s="51"/>
      <c r="G217" s="10">
        <v>793.4</v>
      </c>
      <c r="H217" s="37"/>
    </row>
    <row r="218" spans="1:8" ht="34.5" customHeight="1" x14ac:dyDescent="0.25">
      <c r="A218" s="40">
        <v>154</v>
      </c>
      <c r="B218" s="50" t="s">
        <v>321</v>
      </c>
      <c r="C218" s="50"/>
      <c r="D218" s="50"/>
      <c r="E218" s="51" t="s">
        <v>322</v>
      </c>
      <c r="F218" s="51"/>
      <c r="G218" s="10"/>
      <c r="H218" s="37">
        <v>535.70000000000005</v>
      </c>
    </row>
    <row r="219" spans="1:8" ht="36.75" customHeight="1" x14ac:dyDescent="0.25">
      <c r="A219" s="40">
        <v>155</v>
      </c>
      <c r="B219" s="50" t="s">
        <v>323</v>
      </c>
      <c r="C219" s="50"/>
      <c r="D219" s="50"/>
      <c r="E219" s="51" t="s">
        <v>324</v>
      </c>
      <c r="F219" s="51"/>
      <c r="G219" s="10"/>
      <c r="H219" s="37">
        <v>554.5</v>
      </c>
    </row>
    <row r="220" spans="1:8" ht="15.75" x14ac:dyDescent="0.25">
      <c r="A220" s="71" t="s">
        <v>33</v>
      </c>
      <c r="B220" s="50"/>
      <c r="C220" s="50"/>
      <c r="D220" s="50"/>
      <c r="E220" s="50"/>
      <c r="F220" s="50"/>
      <c r="G220" s="9">
        <f>SUM(G213:G219)</f>
        <v>3206.4</v>
      </c>
      <c r="H220" s="41">
        <f>SUM(H213:H219)</f>
        <v>3043.1000000000004</v>
      </c>
    </row>
    <row r="221" spans="1:8" ht="15.75" customHeight="1" x14ac:dyDescent="0.25">
      <c r="A221" s="54" t="s">
        <v>212</v>
      </c>
      <c r="B221" s="55"/>
      <c r="C221" s="55"/>
      <c r="D221" s="55"/>
      <c r="E221" s="55"/>
      <c r="F221" s="55"/>
      <c r="G221" s="55"/>
      <c r="H221" s="56"/>
    </row>
    <row r="222" spans="1:8" ht="37.5" customHeight="1" x14ac:dyDescent="0.25">
      <c r="A222" s="40">
        <v>156</v>
      </c>
      <c r="B222" s="50" t="s">
        <v>213</v>
      </c>
      <c r="C222" s="50"/>
      <c r="D222" s="50"/>
      <c r="E222" s="51" t="s">
        <v>214</v>
      </c>
      <c r="F222" s="51"/>
      <c r="G222" s="10">
        <v>1866.7</v>
      </c>
      <c r="H222" s="37"/>
    </row>
    <row r="223" spans="1:8" ht="38.25" customHeight="1" x14ac:dyDescent="0.25">
      <c r="A223" s="40">
        <v>157</v>
      </c>
      <c r="B223" s="50" t="s">
        <v>215</v>
      </c>
      <c r="C223" s="50"/>
      <c r="D223" s="50"/>
      <c r="E223" s="51" t="s">
        <v>325</v>
      </c>
      <c r="F223" s="51"/>
      <c r="G223" s="10">
        <v>1797.1</v>
      </c>
      <c r="H223" s="37">
        <v>902.9</v>
      </c>
    </row>
    <row r="224" spans="1:8" ht="15.75" x14ac:dyDescent="0.25">
      <c r="A224" s="71" t="s">
        <v>32</v>
      </c>
      <c r="B224" s="50"/>
      <c r="C224" s="50"/>
      <c r="D224" s="50"/>
      <c r="E224" s="50"/>
      <c r="F224" s="50"/>
      <c r="G224" s="9">
        <f>G222+G223</f>
        <v>3663.8</v>
      </c>
      <c r="H224" s="41">
        <f>H222+H223</f>
        <v>902.9</v>
      </c>
    </row>
    <row r="225" spans="1:8" ht="18.75" customHeight="1" x14ac:dyDescent="0.25">
      <c r="A225" s="54" t="s">
        <v>20</v>
      </c>
      <c r="B225" s="55"/>
      <c r="C225" s="55"/>
      <c r="D225" s="55"/>
      <c r="E225" s="55"/>
      <c r="F225" s="55"/>
      <c r="G225" s="55"/>
      <c r="H225" s="56"/>
    </row>
    <row r="226" spans="1:8" ht="29.25" customHeight="1" x14ac:dyDescent="0.25">
      <c r="A226" s="40">
        <v>158</v>
      </c>
      <c r="B226" s="50" t="s">
        <v>216</v>
      </c>
      <c r="C226" s="50"/>
      <c r="D226" s="50"/>
      <c r="E226" s="51" t="s">
        <v>217</v>
      </c>
      <c r="F226" s="51"/>
      <c r="G226" s="10">
        <v>1718.7</v>
      </c>
      <c r="H226" s="37">
        <v>601.5</v>
      </c>
    </row>
    <row r="227" spans="1:8" ht="29.25" customHeight="1" x14ac:dyDescent="0.25">
      <c r="A227" s="40">
        <v>159</v>
      </c>
      <c r="B227" s="50" t="s">
        <v>326</v>
      </c>
      <c r="C227" s="50"/>
      <c r="D227" s="50"/>
      <c r="E227" s="51" t="s">
        <v>327</v>
      </c>
      <c r="F227" s="51"/>
      <c r="G227" s="10"/>
      <c r="H227" s="37">
        <v>623.6</v>
      </c>
    </row>
    <row r="228" spans="1:8" ht="15.75" x14ac:dyDescent="0.25">
      <c r="A228" s="71" t="s">
        <v>33</v>
      </c>
      <c r="B228" s="73"/>
      <c r="C228" s="73"/>
      <c r="D228" s="73"/>
      <c r="E228" s="73"/>
      <c r="F228" s="73"/>
      <c r="G228" s="9">
        <f>G226</f>
        <v>1718.7</v>
      </c>
      <c r="H228" s="41">
        <f>H226+H227</f>
        <v>1225.0999999999999</v>
      </c>
    </row>
    <row r="229" spans="1:8" ht="15.75" x14ac:dyDescent="0.25">
      <c r="A229" s="54" t="s">
        <v>218</v>
      </c>
      <c r="B229" s="55"/>
      <c r="C229" s="55"/>
      <c r="D229" s="55"/>
      <c r="E229" s="55"/>
      <c r="F229" s="55"/>
      <c r="G229" s="55"/>
      <c r="H229" s="56"/>
    </row>
    <row r="230" spans="1:8" ht="51.75" customHeight="1" x14ac:dyDescent="0.25">
      <c r="A230" s="40">
        <v>160</v>
      </c>
      <c r="B230" s="50" t="s">
        <v>219</v>
      </c>
      <c r="C230" s="50"/>
      <c r="D230" s="50"/>
      <c r="E230" s="51" t="s">
        <v>220</v>
      </c>
      <c r="F230" s="51"/>
      <c r="G230" s="10">
        <v>394.7</v>
      </c>
      <c r="H230" s="37">
        <v>175.3</v>
      </c>
    </row>
    <row r="231" spans="1:8" ht="25.5" customHeight="1" x14ac:dyDescent="0.25">
      <c r="A231" s="40">
        <v>161</v>
      </c>
      <c r="B231" s="50" t="s">
        <v>221</v>
      </c>
      <c r="C231" s="50"/>
      <c r="D231" s="50"/>
      <c r="E231" s="51" t="s">
        <v>222</v>
      </c>
      <c r="F231" s="51"/>
      <c r="G231" s="10">
        <v>2559.6999999999998</v>
      </c>
      <c r="H231" s="37">
        <v>186.5</v>
      </c>
    </row>
    <row r="232" spans="1:8" ht="42" customHeight="1" x14ac:dyDescent="0.25">
      <c r="A232" s="40">
        <v>162</v>
      </c>
      <c r="B232" s="50" t="s">
        <v>223</v>
      </c>
      <c r="C232" s="50"/>
      <c r="D232" s="50"/>
      <c r="E232" s="51" t="s">
        <v>224</v>
      </c>
      <c r="F232" s="51"/>
      <c r="G232" s="10">
        <v>543</v>
      </c>
      <c r="H232" s="37">
        <v>2853.3</v>
      </c>
    </row>
    <row r="233" spans="1:8" ht="35.25" customHeight="1" x14ac:dyDescent="0.25">
      <c r="A233" s="40">
        <v>163</v>
      </c>
      <c r="B233" s="50" t="s">
        <v>328</v>
      </c>
      <c r="C233" s="50"/>
      <c r="D233" s="50"/>
      <c r="E233" s="51" t="s">
        <v>329</v>
      </c>
      <c r="F233" s="51"/>
      <c r="G233" s="10"/>
      <c r="H233" s="37">
        <v>1277.7</v>
      </c>
    </row>
    <row r="234" spans="1:8" ht="48" customHeight="1" x14ac:dyDescent="0.25">
      <c r="A234" s="40">
        <v>164</v>
      </c>
      <c r="B234" s="50" t="s">
        <v>330</v>
      </c>
      <c r="C234" s="50"/>
      <c r="D234" s="50"/>
      <c r="E234" s="51" t="s">
        <v>331</v>
      </c>
      <c r="F234" s="51"/>
      <c r="G234" s="10"/>
      <c r="H234" s="37">
        <v>374</v>
      </c>
    </row>
    <row r="235" spans="1:8" ht="41.25" customHeight="1" x14ac:dyDescent="0.25">
      <c r="A235" s="40">
        <v>165</v>
      </c>
      <c r="B235" s="50" t="s">
        <v>332</v>
      </c>
      <c r="C235" s="50"/>
      <c r="D235" s="50"/>
      <c r="E235" s="51" t="s">
        <v>333</v>
      </c>
      <c r="F235" s="51"/>
      <c r="G235" s="10"/>
      <c r="H235" s="37">
        <v>181.8</v>
      </c>
    </row>
    <row r="236" spans="1:8" ht="15.75" x14ac:dyDescent="0.25">
      <c r="A236" s="71" t="s">
        <v>32</v>
      </c>
      <c r="B236" s="73"/>
      <c r="C236" s="73"/>
      <c r="D236" s="73"/>
      <c r="E236" s="73"/>
      <c r="F236" s="73"/>
      <c r="G236" s="9">
        <f>G230+G231+G232+G233+G234+G235</f>
        <v>3497.3999999999996</v>
      </c>
      <c r="H236" s="41">
        <f>H230+H231+H232+H233+H234+H235</f>
        <v>5048.6000000000004</v>
      </c>
    </row>
    <row r="237" spans="1:8" ht="18.75" customHeight="1" x14ac:dyDescent="0.25">
      <c r="A237" s="54" t="s">
        <v>21</v>
      </c>
      <c r="B237" s="55"/>
      <c r="C237" s="55"/>
      <c r="D237" s="55"/>
      <c r="E237" s="55"/>
      <c r="F237" s="55"/>
      <c r="G237" s="55"/>
      <c r="H237" s="56"/>
    </row>
    <row r="238" spans="1:8" ht="36" customHeight="1" x14ac:dyDescent="0.25">
      <c r="A238" s="40">
        <v>166</v>
      </c>
      <c r="B238" s="50" t="s">
        <v>225</v>
      </c>
      <c r="C238" s="50"/>
      <c r="D238" s="50"/>
      <c r="E238" s="51" t="s">
        <v>226</v>
      </c>
      <c r="F238" s="51"/>
      <c r="G238" s="10">
        <v>401.1</v>
      </c>
      <c r="H238" s="37">
        <v>0</v>
      </c>
    </row>
    <row r="239" spans="1:8" ht="39.75" customHeight="1" x14ac:dyDescent="0.25">
      <c r="A239" s="40">
        <v>167</v>
      </c>
      <c r="B239" s="50" t="s">
        <v>227</v>
      </c>
      <c r="C239" s="50"/>
      <c r="D239" s="50"/>
      <c r="E239" s="51" t="s">
        <v>228</v>
      </c>
      <c r="F239" s="51"/>
      <c r="G239" s="10">
        <v>2861.8</v>
      </c>
      <c r="H239" s="37">
        <v>0</v>
      </c>
    </row>
    <row r="240" spans="1:8" ht="49.5" customHeight="1" x14ac:dyDescent="0.25">
      <c r="A240" s="40">
        <v>168</v>
      </c>
      <c r="B240" s="50" t="s">
        <v>229</v>
      </c>
      <c r="C240" s="50"/>
      <c r="D240" s="50"/>
      <c r="E240" s="51" t="s">
        <v>230</v>
      </c>
      <c r="F240" s="51"/>
      <c r="G240" s="10">
        <v>205.1</v>
      </c>
      <c r="H240" s="37"/>
    </row>
    <row r="241" spans="1:8" ht="25.5" customHeight="1" x14ac:dyDescent="0.25">
      <c r="A241" s="40">
        <v>169</v>
      </c>
      <c r="B241" s="50" t="s">
        <v>231</v>
      </c>
      <c r="C241" s="50"/>
      <c r="D241" s="50"/>
      <c r="E241" s="51" t="s">
        <v>232</v>
      </c>
      <c r="F241" s="51"/>
      <c r="G241" s="10">
        <v>1197.0999999999999</v>
      </c>
      <c r="H241" s="37"/>
    </row>
    <row r="242" spans="1:8" ht="22.5" customHeight="1" x14ac:dyDescent="0.25">
      <c r="A242" s="40">
        <v>170</v>
      </c>
      <c r="B242" s="50" t="s">
        <v>233</v>
      </c>
      <c r="C242" s="50"/>
      <c r="D242" s="50"/>
      <c r="E242" s="51" t="s">
        <v>234</v>
      </c>
      <c r="F242" s="51"/>
      <c r="G242" s="10">
        <v>1597.8</v>
      </c>
      <c r="H242" s="37">
        <f>2825.7+500</f>
        <v>3325.7</v>
      </c>
    </row>
    <row r="243" spans="1:8" ht="42" customHeight="1" x14ac:dyDescent="0.25">
      <c r="A243" s="40">
        <v>171</v>
      </c>
      <c r="B243" s="50" t="s">
        <v>334</v>
      </c>
      <c r="C243" s="50"/>
      <c r="D243" s="50"/>
      <c r="E243" s="51" t="s">
        <v>335</v>
      </c>
      <c r="F243" s="51"/>
      <c r="G243" s="10"/>
      <c r="H243" s="37">
        <v>1153</v>
      </c>
    </row>
    <row r="244" spans="1:8" ht="38.25" customHeight="1" x14ac:dyDescent="0.25">
      <c r="A244" s="40">
        <v>172</v>
      </c>
      <c r="B244" s="50" t="s">
        <v>336</v>
      </c>
      <c r="C244" s="50"/>
      <c r="D244" s="50"/>
      <c r="E244" s="51" t="s">
        <v>337</v>
      </c>
      <c r="F244" s="51"/>
      <c r="G244" s="10"/>
      <c r="H244" s="37">
        <v>202.3</v>
      </c>
    </row>
    <row r="245" spans="1:8" ht="15.75" x14ac:dyDescent="0.25">
      <c r="A245" s="71" t="s">
        <v>33</v>
      </c>
      <c r="B245" s="50"/>
      <c r="C245" s="50"/>
      <c r="D245" s="50"/>
      <c r="E245" s="50"/>
      <c r="F245" s="50"/>
      <c r="G245" s="9">
        <f>SUM(G238:G242)</f>
        <v>6262.9000000000005</v>
      </c>
      <c r="H245" s="41">
        <f>SUM(H238:H244)</f>
        <v>4681</v>
      </c>
    </row>
    <row r="246" spans="1:8" ht="15.75" x14ac:dyDescent="0.25">
      <c r="A246" s="54" t="s">
        <v>338</v>
      </c>
      <c r="B246" s="55"/>
      <c r="C246" s="55"/>
      <c r="D246" s="55"/>
      <c r="E246" s="55"/>
      <c r="F246" s="55"/>
      <c r="G246" s="55"/>
      <c r="H246" s="56"/>
    </row>
    <row r="247" spans="1:8" ht="32.25" customHeight="1" x14ac:dyDescent="0.25">
      <c r="A247" s="40">
        <v>173</v>
      </c>
      <c r="B247" s="50" t="s">
        <v>339</v>
      </c>
      <c r="C247" s="50"/>
      <c r="D247" s="50"/>
      <c r="E247" s="51" t="s">
        <v>340</v>
      </c>
      <c r="F247" s="51"/>
      <c r="G247" s="9"/>
      <c r="H247" s="37">
        <v>910.2</v>
      </c>
    </row>
    <row r="248" spans="1:8" ht="28.5" customHeight="1" x14ac:dyDescent="0.25">
      <c r="A248" s="40">
        <v>174</v>
      </c>
      <c r="B248" s="50" t="s">
        <v>341</v>
      </c>
      <c r="C248" s="50"/>
      <c r="D248" s="50"/>
      <c r="E248" s="51" t="s">
        <v>342</v>
      </c>
      <c r="F248" s="51"/>
      <c r="G248" s="9"/>
      <c r="H248" s="37">
        <v>1511.4</v>
      </c>
    </row>
    <row r="249" spans="1:8" ht="15.75" x14ac:dyDescent="0.25">
      <c r="A249" s="71" t="s">
        <v>32</v>
      </c>
      <c r="B249" s="50"/>
      <c r="C249" s="50"/>
      <c r="D249" s="50"/>
      <c r="E249" s="50"/>
      <c r="F249" s="50"/>
      <c r="G249" s="9"/>
      <c r="H249" s="41">
        <f>H247+H248</f>
        <v>2421.6000000000004</v>
      </c>
    </row>
    <row r="250" spans="1:8" ht="18.75" customHeight="1" x14ac:dyDescent="0.25">
      <c r="A250" s="54" t="s">
        <v>22</v>
      </c>
      <c r="B250" s="55"/>
      <c r="C250" s="55"/>
      <c r="D250" s="55"/>
      <c r="E250" s="55"/>
      <c r="F250" s="55"/>
      <c r="G250" s="55"/>
      <c r="H250" s="56"/>
    </row>
    <row r="251" spans="1:8" ht="25.5" customHeight="1" x14ac:dyDescent="0.25">
      <c r="A251" s="40">
        <v>175</v>
      </c>
      <c r="B251" s="50" t="s">
        <v>235</v>
      </c>
      <c r="C251" s="50"/>
      <c r="D251" s="50"/>
      <c r="E251" s="78" t="s">
        <v>236</v>
      </c>
      <c r="F251" s="78"/>
      <c r="G251" s="10">
        <v>3.4</v>
      </c>
      <c r="H251" s="37">
        <v>0</v>
      </c>
    </row>
    <row r="252" spans="1:8" ht="33" customHeight="1" x14ac:dyDescent="0.25">
      <c r="A252" s="40">
        <v>176</v>
      </c>
      <c r="B252" s="50" t="s">
        <v>237</v>
      </c>
      <c r="C252" s="50"/>
      <c r="D252" s="50"/>
      <c r="E252" s="78" t="s">
        <v>238</v>
      </c>
      <c r="F252" s="78"/>
      <c r="G252" s="10">
        <v>139.30000000000001</v>
      </c>
      <c r="H252" s="37"/>
    </row>
    <row r="253" spans="1:8" ht="24" customHeight="1" x14ac:dyDescent="0.25">
      <c r="A253" s="40">
        <v>177</v>
      </c>
      <c r="B253" s="50" t="s">
        <v>239</v>
      </c>
      <c r="C253" s="50"/>
      <c r="D253" s="50"/>
      <c r="E253" s="51" t="s">
        <v>240</v>
      </c>
      <c r="F253" s="51"/>
      <c r="G253" s="10">
        <v>285.39999999999998</v>
      </c>
      <c r="H253" s="37"/>
    </row>
    <row r="254" spans="1:8" ht="35.25" customHeight="1" x14ac:dyDescent="0.25">
      <c r="A254" s="40">
        <v>178</v>
      </c>
      <c r="B254" s="50" t="s">
        <v>241</v>
      </c>
      <c r="C254" s="50"/>
      <c r="D254" s="50"/>
      <c r="E254" s="51" t="s">
        <v>242</v>
      </c>
      <c r="F254" s="51"/>
      <c r="G254" s="10">
        <v>2144.4</v>
      </c>
      <c r="H254" s="37"/>
    </row>
    <row r="255" spans="1:8" ht="22.5" customHeight="1" x14ac:dyDescent="0.25">
      <c r="A255" s="40">
        <v>179</v>
      </c>
      <c r="B255" s="50" t="s">
        <v>243</v>
      </c>
      <c r="C255" s="50"/>
      <c r="D255" s="50"/>
      <c r="E255" s="78" t="s">
        <v>244</v>
      </c>
      <c r="F255" s="78"/>
      <c r="G255" s="10">
        <v>44.6</v>
      </c>
      <c r="H255" s="37"/>
    </row>
    <row r="256" spans="1:8" ht="15.75" x14ac:dyDescent="0.25">
      <c r="A256" s="71" t="s">
        <v>34</v>
      </c>
      <c r="B256" s="50"/>
      <c r="C256" s="50"/>
      <c r="D256" s="50"/>
      <c r="E256" s="50"/>
      <c r="F256" s="50"/>
      <c r="G256" s="9">
        <f>SUM(G251:G255)</f>
        <v>2617.1</v>
      </c>
      <c r="H256" s="41">
        <v>0</v>
      </c>
    </row>
    <row r="257" spans="1:8" ht="18.75" customHeight="1" x14ac:dyDescent="0.25">
      <c r="A257" s="54" t="s">
        <v>23</v>
      </c>
      <c r="B257" s="55"/>
      <c r="C257" s="55"/>
      <c r="D257" s="55"/>
      <c r="E257" s="55"/>
      <c r="F257" s="55"/>
      <c r="G257" s="55"/>
      <c r="H257" s="56"/>
    </row>
    <row r="258" spans="1:8" ht="35.25" customHeight="1" x14ac:dyDescent="0.25">
      <c r="A258" s="40">
        <v>180</v>
      </c>
      <c r="B258" s="64" t="s">
        <v>245</v>
      </c>
      <c r="C258" s="64"/>
      <c r="D258" s="64"/>
      <c r="E258" s="51" t="s">
        <v>135</v>
      </c>
      <c r="F258" s="51"/>
      <c r="G258" s="10">
        <f>393.2+1159.9</f>
        <v>1553.1000000000001</v>
      </c>
      <c r="H258" s="37">
        <v>681.6</v>
      </c>
    </row>
    <row r="259" spans="1:8" ht="36" customHeight="1" x14ac:dyDescent="0.25">
      <c r="A259" s="40">
        <v>181</v>
      </c>
      <c r="B259" s="64" t="s">
        <v>246</v>
      </c>
      <c r="C259" s="64"/>
      <c r="D259" s="64"/>
      <c r="E259" s="51" t="s">
        <v>25</v>
      </c>
      <c r="F259" s="51"/>
      <c r="G259" s="10">
        <v>3952.7</v>
      </c>
      <c r="H259" s="37">
        <v>1016.2</v>
      </c>
    </row>
    <row r="260" spans="1:8" ht="29.25" customHeight="1" x14ac:dyDescent="0.25">
      <c r="A260" s="40">
        <v>182</v>
      </c>
      <c r="B260" s="64" t="s">
        <v>247</v>
      </c>
      <c r="C260" s="64"/>
      <c r="D260" s="64"/>
      <c r="E260" s="51" t="s">
        <v>248</v>
      </c>
      <c r="F260" s="51"/>
      <c r="G260" s="10">
        <v>3140.7</v>
      </c>
      <c r="H260" s="37"/>
    </row>
    <row r="261" spans="1:8" ht="30" customHeight="1" x14ac:dyDescent="0.25">
      <c r="A261" s="40">
        <v>183</v>
      </c>
      <c r="B261" s="50" t="s">
        <v>249</v>
      </c>
      <c r="C261" s="50"/>
      <c r="D261" s="50"/>
      <c r="E261" s="51" t="s">
        <v>250</v>
      </c>
      <c r="F261" s="51"/>
      <c r="G261" s="10">
        <v>174.2</v>
      </c>
      <c r="H261" s="37">
        <v>164.5</v>
      </c>
    </row>
    <row r="262" spans="1:8" ht="31.5" customHeight="1" x14ac:dyDescent="0.25">
      <c r="A262" s="40">
        <v>184</v>
      </c>
      <c r="B262" s="50" t="s">
        <v>251</v>
      </c>
      <c r="C262" s="50"/>
      <c r="D262" s="50"/>
      <c r="E262" s="51" t="s">
        <v>252</v>
      </c>
      <c r="F262" s="51"/>
      <c r="G262" s="10">
        <v>642.79999999999995</v>
      </c>
      <c r="H262" s="37">
        <v>526.6</v>
      </c>
    </row>
    <row r="263" spans="1:8" ht="37.5" customHeight="1" x14ac:dyDescent="0.25">
      <c r="A263" s="40">
        <v>185</v>
      </c>
      <c r="B263" s="50" t="s">
        <v>253</v>
      </c>
      <c r="C263" s="50"/>
      <c r="D263" s="50"/>
      <c r="E263" s="51" t="s">
        <v>254</v>
      </c>
      <c r="F263" s="51"/>
      <c r="G263" s="10">
        <f>3798.3+348.2</f>
        <v>4146.5</v>
      </c>
      <c r="H263" s="37">
        <v>1307.9000000000001</v>
      </c>
    </row>
    <row r="264" spans="1:8" ht="48" customHeight="1" x14ac:dyDescent="0.25">
      <c r="A264" s="40">
        <v>186</v>
      </c>
      <c r="B264" s="50" t="s">
        <v>255</v>
      </c>
      <c r="C264" s="50"/>
      <c r="D264" s="50"/>
      <c r="E264" s="51" t="s">
        <v>256</v>
      </c>
      <c r="F264" s="51"/>
      <c r="G264" s="10">
        <v>9274.5</v>
      </c>
      <c r="H264" s="37">
        <v>2525.5</v>
      </c>
    </row>
    <row r="265" spans="1:8" ht="51.75" customHeight="1" x14ac:dyDescent="0.25">
      <c r="A265" s="40">
        <v>187</v>
      </c>
      <c r="B265" s="50" t="s">
        <v>257</v>
      </c>
      <c r="C265" s="50"/>
      <c r="D265" s="50"/>
      <c r="E265" s="51" t="s">
        <v>258</v>
      </c>
      <c r="F265" s="51"/>
      <c r="G265" s="10">
        <v>1175.7</v>
      </c>
      <c r="H265" s="41"/>
    </row>
    <row r="266" spans="1:8" ht="18" customHeight="1" x14ac:dyDescent="0.25">
      <c r="A266" s="40">
        <v>188</v>
      </c>
      <c r="B266" s="50" t="s">
        <v>259</v>
      </c>
      <c r="C266" s="50"/>
      <c r="D266" s="50"/>
      <c r="E266" s="51" t="s">
        <v>260</v>
      </c>
      <c r="F266" s="51"/>
      <c r="G266" s="10">
        <f>4821.9-945.9</f>
        <v>3875.9999999999995</v>
      </c>
      <c r="H266" s="37">
        <v>925.2</v>
      </c>
    </row>
    <row r="267" spans="1:8" ht="18.75" customHeight="1" x14ac:dyDescent="0.25">
      <c r="A267" s="40">
        <v>189</v>
      </c>
      <c r="B267" s="50" t="s">
        <v>261</v>
      </c>
      <c r="C267" s="50"/>
      <c r="D267" s="50"/>
      <c r="E267" s="51" t="s">
        <v>262</v>
      </c>
      <c r="F267" s="51"/>
      <c r="G267" s="10">
        <v>1776.1</v>
      </c>
      <c r="H267" s="37">
        <v>881.4</v>
      </c>
    </row>
    <row r="268" spans="1:8" ht="25.5" customHeight="1" x14ac:dyDescent="0.25">
      <c r="A268" s="40">
        <v>190</v>
      </c>
      <c r="B268" s="50" t="s">
        <v>263</v>
      </c>
      <c r="C268" s="50"/>
      <c r="D268" s="50"/>
      <c r="E268" s="51" t="s">
        <v>264</v>
      </c>
      <c r="F268" s="51"/>
      <c r="G268" s="10">
        <v>588.5</v>
      </c>
      <c r="H268" s="37"/>
    </row>
    <row r="269" spans="1:8" ht="36" customHeight="1" x14ac:dyDescent="0.25">
      <c r="A269" s="40">
        <v>191</v>
      </c>
      <c r="B269" s="50" t="s">
        <v>343</v>
      </c>
      <c r="C269" s="50"/>
      <c r="D269" s="50"/>
      <c r="E269" s="51" t="s">
        <v>344</v>
      </c>
      <c r="F269" s="51"/>
      <c r="G269" s="10"/>
      <c r="H269" s="37">
        <v>46.2</v>
      </c>
    </row>
    <row r="270" spans="1:8" ht="41.25" customHeight="1" x14ac:dyDescent="0.25">
      <c r="A270" s="40">
        <v>192</v>
      </c>
      <c r="B270" s="50" t="s">
        <v>345</v>
      </c>
      <c r="C270" s="50"/>
      <c r="D270" s="50"/>
      <c r="E270" s="51" t="s">
        <v>346</v>
      </c>
      <c r="F270" s="51"/>
      <c r="G270" s="10"/>
      <c r="H270" s="37">
        <v>2276.6999999999998</v>
      </c>
    </row>
    <row r="271" spans="1:8" ht="27" customHeight="1" x14ac:dyDescent="0.25">
      <c r="A271" s="40">
        <v>193</v>
      </c>
      <c r="B271" s="50" t="s">
        <v>101</v>
      </c>
      <c r="C271" s="50"/>
      <c r="D271" s="50"/>
      <c r="E271" s="51" t="s">
        <v>347</v>
      </c>
      <c r="F271" s="51"/>
      <c r="G271" s="10"/>
      <c r="H271" s="37">
        <v>448.8</v>
      </c>
    </row>
    <row r="272" spans="1:8" ht="36" customHeight="1" x14ac:dyDescent="0.25">
      <c r="A272" s="40">
        <v>194</v>
      </c>
      <c r="B272" s="50" t="s">
        <v>348</v>
      </c>
      <c r="C272" s="50"/>
      <c r="D272" s="50"/>
      <c r="E272" s="51" t="s">
        <v>349</v>
      </c>
      <c r="F272" s="51"/>
      <c r="G272" s="10"/>
      <c r="H272" s="37">
        <v>4057.3</v>
      </c>
    </row>
    <row r="273" spans="1:8" ht="38.25" customHeight="1" x14ac:dyDescent="0.25">
      <c r="A273" s="40">
        <v>195</v>
      </c>
      <c r="B273" s="50" t="s">
        <v>350</v>
      </c>
      <c r="C273" s="50"/>
      <c r="D273" s="50"/>
      <c r="E273" s="51" t="s">
        <v>351</v>
      </c>
      <c r="F273" s="51"/>
      <c r="G273" s="10"/>
      <c r="H273" s="37">
        <v>117.9</v>
      </c>
    </row>
    <row r="274" spans="1:8" ht="21" customHeight="1" x14ac:dyDescent="0.25">
      <c r="A274" s="71" t="s">
        <v>32</v>
      </c>
      <c r="B274" s="50"/>
      <c r="C274" s="50"/>
      <c r="D274" s="50"/>
      <c r="E274" s="50"/>
      <c r="F274" s="50"/>
      <c r="G274" s="9">
        <f>SUM(G258:G273)</f>
        <v>30300.799999999999</v>
      </c>
      <c r="H274" s="41">
        <f>SUM(H258:H273)</f>
        <v>14975.799999999997</v>
      </c>
    </row>
    <row r="275" spans="1:8" ht="27" customHeight="1" thickBot="1" x14ac:dyDescent="0.3">
      <c r="A275" s="48" t="s">
        <v>35</v>
      </c>
      <c r="B275" s="49"/>
      <c r="C275" s="49"/>
      <c r="D275" s="49"/>
      <c r="E275" s="47"/>
      <c r="F275" s="47"/>
      <c r="G275" s="42">
        <f>G25+G28+G36+G44+G51+G57+G68+G77+G88+G96+G104+G109+G117+G121+G128+G141+G146+G151+G159+G167+G174+G183+G188+G196+G207+G211+G220+G224+G228+G236+G245+G256+G274</f>
        <v>215056.49999999994</v>
      </c>
      <c r="H275" s="43">
        <f>H25+H28+H36+H44+H51+H57+H68+H77+H88+H96+H104+H109+H117+H121+H128+H141+H146+H151+H159+H167+H174+H183+H188+H196+H207+H211+H220+H224+H228+H236+H245+H256+H274+H249</f>
        <v>156812.5</v>
      </c>
    </row>
  </sheetData>
  <mergeCells count="473">
    <mergeCell ref="E25:F25"/>
    <mergeCell ref="B269:D269"/>
    <mergeCell ref="E269:F269"/>
    <mergeCell ref="B270:D270"/>
    <mergeCell ref="E270:F270"/>
    <mergeCell ref="B271:D271"/>
    <mergeCell ref="E271:F271"/>
    <mergeCell ref="B272:D272"/>
    <mergeCell ref="E272:F272"/>
    <mergeCell ref="E222:F222"/>
    <mergeCell ref="E223:F223"/>
    <mergeCell ref="B164:D164"/>
    <mergeCell ref="B165:D165"/>
    <mergeCell ref="B166:D166"/>
    <mergeCell ref="E164:F164"/>
    <mergeCell ref="E165:F165"/>
    <mergeCell ref="E166:F166"/>
    <mergeCell ref="B182:D182"/>
    <mergeCell ref="E182:F182"/>
    <mergeCell ref="B187:D187"/>
    <mergeCell ref="E187:F187"/>
    <mergeCell ref="A184:H184"/>
    <mergeCell ref="B185:D185"/>
    <mergeCell ref="E218:F218"/>
    <mergeCell ref="E219:F219"/>
    <mergeCell ref="B227:D227"/>
    <mergeCell ref="E227:F227"/>
    <mergeCell ref="A221:H221"/>
    <mergeCell ref="A224:F224"/>
    <mergeCell ref="B222:D222"/>
    <mergeCell ref="B223:D223"/>
    <mergeCell ref="E28:F28"/>
    <mergeCell ref="B178:D178"/>
    <mergeCell ref="B179:D179"/>
    <mergeCell ref="B180:D180"/>
    <mergeCell ref="B181:D181"/>
    <mergeCell ref="E178:F178"/>
    <mergeCell ref="E179:F179"/>
    <mergeCell ref="E180:F180"/>
    <mergeCell ref="E181:F181"/>
    <mergeCell ref="B273:D273"/>
    <mergeCell ref="E273:F273"/>
    <mergeCell ref="B216:D216"/>
    <mergeCell ref="B217:D217"/>
    <mergeCell ref="B243:D243"/>
    <mergeCell ref="E243:F243"/>
    <mergeCell ref="B244:D244"/>
    <mergeCell ref="E244:F244"/>
    <mergeCell ref="A246:H246"/>
    <mergeCell ref="A249:F249"/>
    <mergeCell ref="B247:D247"/>
    <mergeCell ref="B248:D248"/>
    <mergeCell ref="E247:F247"/>
    <mergeCell ref="E248:F248"/>
    <mergeCell ref="B219:D219"/>
    <mergeCell ref="B218:D218"/>
    <mergeCell ref="A168:H168"/>
    <mergeCell ref="B169:D169"/>
    <mergeCell ref="B170:D170"/>
    <mergeCell ref="E71:F71"/>
    <mergeCell ref="E72:F72"/>
    <mergeCell ref="E73:F73"/>
    <mergeCell ref="E74:F74"/>
    <mergeCell ref="E76:F76"/>
    <mergeCell ref="B75:D75"/>
    <mergeCell ref="E75:F75"/>
    <mergeCell ref="B155:D155"/>
    <mergeCell ref="B156:D156"/>
    <mergeCell ref="E154:F154"/>
    <mergeCell ref="E155:F155"/>
    <mergeCell ref="E156:F156"/>
    <mergeCell ref="B157:D157"/>
    <mergeCell ref="E157:F157"/>
    <mergeCell ref="B163:D163"/>
    <mergeCell ref="E163:F163"/>
    <mergeCell ref="B158:D158"/>
    <mergeCell ref="E158:F158"/>
    <mergeCell ref="A147:H147"/>
    <mergeCell ref="A151:F151"/>
    <mergeCell ref="B148:D148"/>
    <mergeCell ref="B47:D47"/>
    <mergeCell ref="E47:F47"/>
    <mergeCell ref="E267:F267"/>
    <mergeCell ref="B267:D267"/>
    <mergeCell ref="B264:D264"/>
    <mergeCell ref="E264:F264"/>
    <mergeCell ref="B266:D266"/>
    <mergeCell ref="E266:F266"/>
    <mergeCell ref="A25:D25"/>
    <mergeCell ref="E255:F255"/>
    <mergeCell ref="B265:D265"/>
    <mergeCell ref="E265:F265"/>
    <mergeCell ref="B259:D259"/>
    <mergeCell ref="B260:D260"/>
    <mergeCell ref="B261:D261"/>
    <mergeCell ref="E259:F259"/>
    <mergeCell ref="E260:F260"/>
    <mergeCell ref="E261:F261"/>
    <mergeCell ref="B262:D262"/>
    <mergeCell ref="B263:D263"/>
    <mergeCell ref="E262:F262"/>
    <mergeCell ref="E263:F263"/>
    <mergeCell ref="A229:H229"/>
    <mergeCell ref="B230:D230"/>
    <mergeCell ref="A274:F274"/>
    <mergeCell ref="B48:D48"/>
    <mergeCell ref="B49:D49"/>
    <mergeCell ref="B50:D50"/>
    <mergeCell ref="E48:F48"/>
    <mergeCell ref="E49:F49"/>
    <mergeCell ref="E50:F50"/>
    <mergeCell ref="B67:D67"/>
    <mergeCell ref="E67:F67"/>
    <mergeCell ref="B81:D81"/>
    <mergeCell ref="E81:F81"/>
    <mergeCell ref="B87:D87"/>
    <mergeCell ref="E87:F87"/>
    <mergeCell ref="B114:D114"/>
    <mergeCell ref="B115:D115"/>
    <mergeCell ref="B116:D116"/>
    <mergeCell ref="E114:F114"/>
    <mergeCell ref="B252:D252"/>
    <mergeCell ref="B253:D253"/>
    <mergeCell ref="B254:D254"/>
    <mergeCell ref="E252:F252"/>
    <mergeCell ref="E253:F253"/>
    <mergeCell ref="E254:F254"/>
    <mergeCell ref="B255:D255"/>
    <mergeCell ref="B231:D231"/>
    <mergeCell ref="B232:D232"/>
    <mergeCell ref="A236:F236"/>
    <mergeCell ref="E230:F230"/>
    <mergeCell ref="E231:F231"/>
    <mergeCell ref="E232:F232"/>
    <mergeCell ref="B242:D242"/>
    <mergeCell ref="E242:F242"/>
    <mergeCell ref="B233:D233"/>
    <mergeCell ref="B234:D234"/>
    <mergeCell ref="B235:D235"/>
    <mergeCell ref="E233:F233"/>
    <mergeCell ref="E234:F234"/>
    <mergeCell ref="E235:F235"/>
    <mergeCell ref="E216:F216"/>
    <mergeCell ref="E217:F217"/>
    <mergeCell ref="B199:D199"/>
    <mergeCell ref="B200:D200"/>
    <mergeCell ref="B201:D201"/>
    <mergeCell ref="B202:D202"/>
    <mergeCell ref="B203:D203"/>
    <mergeCell ref="B204:D204"/>
    <mergeCell ref="E199:F199"/>
    <mergeCell ref="E200:F200"/>
    <mergeCell ref="E201:F201"/>
    <mergeCell ref="E202:F202"/>
    <mergeCell ref="E203:F203"/>
    <mergeCell ref="E204:F204"/>
    <mergeCell ref="B205:D205"/>
    <mergeCell ref="B206:D206"/>
    <mergeCell ref="E205:F205"/>
    <mergeCell ref="E206:F206"/>
    <mergeCell ref="B210:D210"/>
    <mergeCell ref="E210:F210"/>
    <mergeCell ref="B214:D214"/>
    <mergeCell ref="E214:F214"/>
    <mergeCell ref="B215:D215"/>
    <mergeCell ref="E215:F215"/>
    <mergeCell ref="A188:F188"/>
    <mergeCell ref="E185:F185"/>
    <mergeCell ref="E186:F186"/>
    <mergeCell ref="A189:H189"/>
    <mergeCell ref="A196:F196"/>
    <mergeCell ref="B190:D190"/>
    <mergeCell ref="B191:D191"/>
    <mergeCell ref="B192:D192"/>
    <mergeCell ref="E190:F190"/>
    <mergeCell ref="E191:F191"/>
    <mergeCell ref="E192:F192"/>
    <mergeCell ref="B193:D193"/>
    <mergeCell ref="B194:D194"/>
    <mergeCell ref="B195:D195"/>
    <mergeCell ref="E193:F193"/>
    <mergeCell ref="E194:F194"/>
    <mergeCell ref="E195:F195"/>
    <mergeCell ref="B186:D186"/>
    <mergeCell ref="B171:D171"/>
    <mergeCell ref="B172:D172"/>
    <mergeCell ref="B173:D173"/>
    <mergeCell ref="A174:F174"/>
    <mergeCell ref="E169:F169"/>
    <mergeCell ref="E170:F170"/>
    <mergeCell ref="E171:F171"/>
    <mergeCell ref="E172:F172"/>
    <mergeCell ref="E173:F173"/>
    <mergeCell ref="B149:D149"/>
    <mergeCell ref="E148:F148"/>
    <mergeCell ref="E149:F149"/>
    <mergeCell ref="B150:D150"/>
    <mergeCell ref="E150:F150"/>
    <mergeCell ref="B154:D154"/>
    <mergeCell ref="B139:D139"/>
    <mergeCell ref="B140:D140"/>
    <mergeCell ref="E136:F136"/>
    <mergeCell ref="E138:F138"/>
    <mergeCell ref="E139:F139"/>
    <mergeCell ref="E140:F140"/>
    <mergeCell ref="B144:D144"/>
    <mergeCell ref="B145:D145"/>
    <mergeCell ref="E144:F144"/>
    <mergeCell ref="E145:F145"/>
    <mergeCell ref="B124:D124"/>
    <mergeCell ref="B125:D125"/>
    <mergeCell ref="B126:D126"/>
    <mergeCell ref="B127:D127"/>
    <mergeCell ref="E124:F124"/>
    <mergeCell ref="E125:F125"/>
    <mergeCell ref="E126:F126"/>
    <mergeCell ref="E127:F127"/>
    <mergeCell ref="B111:D111"/>
    <mergeCell ref="B112:D112"/>
    <mergeCell ref="B113:D113"/>
    <mergeCell ref="A117:F117"/>
    <mergeCell ref="E111:F111"/>
    <mergeCell ref="E112:F112"/>
    <mergeCell ref="E113:F113"/>
    <mergeCell ref="A118:H118"/>
    <mergeCell ref="A121:F121"/>
    <mergeCell ref="B119:D119"/>
    <mergeCell ref="B120:D120"/>
    <mergeCell ref="E119:F119"/>
    <mergeCell ref="E120:F120"/>
    <mergeCell ref="E115:F115"/>
    <mergeCell ref="E116:F116"/>
    <mergeCell ref="E123:F123"/>
    <mergeCell ref="E19:F19"/>
    <mergeCell ref="E17:F17"/>
    <mergeCell ref="E16:F16"/>
    <mergeCell ref="B18:D18"/>
    <mergeCell ref="E18:F18"/>
    <mergeCell ref="E101:F101"/>
    <mergeCell ref="E103:F103"/>
    <mergeCell ref="B102:D102"/>
    <mergeCell ref="E102:F102"/>
    <mergeCell ref="B21:D21"/>
    <mergeCell ref="B22:D22"/>
    <mergeCell ref="B24:D24"/>
    <mergeCell ref="E21:F21"/>
    <mergeCell ref="E22:F22"/>
    <mergeCell ref="E24:F24"/>
    <mergeCell ref="B23:D23"/>
    <mergeCell ref="E23:F23"/>
    <mergeCell ref="B86:D86"/>
    <mergeCell ref="E86:F86"/>
    <mergeCell ref="B71:D71"/>
    <mergeCell ref="B72:D72"/>
    <mergeCell ref="B73:D73"/>
    <mergeCell ref="B74:D74"/>
    <mergeCell ref="B76:D76"/>
    <mergeCell ref="B63:D63"/>
    <mergeCell ref="E63:F63"/>
    <mergeCell ref="B54:D54"/>
    <mergeCell ref="B55:D55"/>
    <mergeCell ref="B56:D56"/>
    <mergeCell ref="E54:F54"/>
    <mergeCell ref="E55:F55"/>
    <mergeCell ref="E56:F56"/>
    <mergeCell ref="A10:H10"/>
    <mergeCell ref="B11:D11"/>
    <mergeCell ref="B12:D12"/>
    <mergeCell ref="B13:D13"/>
    <mergeCell ref="B14:D14"/>
    <mergeCell ref="B15:D15"/>
    <mergeCell ref="B20:D20"/>
    <mergeCell ref="E11:F11"/>
    <mergeCell ref="E12:F12"/>
    <mergeCell ref="E13:F13"/>
    <mergeCell ref="E14:F14"/>
    <mergeCell ref="E15:F15"/>
    <mergeCell ref="E20:F20"/>
    <mergeCell ref="B19:D19"/>
    <mergeCell ref="B17:D17"/>
    <mergeCell ref="B16:D16"/>
    <mergeCell ref="A26:H26"/>
    <mergeCell ref="B27:D27"/>
    <mergeCell ref="E27:F27"/>
    <mergeCell ref="A28:D28"/>
    <mergeCell ref="B39:D39"/>
    <mergeCell ref="B40:D40"/>
    <mergeCell ref="B43:D43"/>
    <mergeCell ref="E43:F43"/>
    <mergeCell ref="E40:F40"/>
    <mergeCell ref="E39:F39"/>
    <mergeCell ref="B41:D41"/>
    <mergeCell ref="B42:D42"/>
    <mergeCell ref="E42:F42"/>
    <mergeCell ref="E41:F41"/>
    <mergeCell ref="B31:D31"/>
    <mergeCell ref="B32:D32"/>
    <mergeCell ref="E31:F31"/>
    <mergeCell ref="E32:F32"/>
    <mergeCell ref="B33:D33"/>
    <mergeCell ref="B34:D34"/>
    <mergeCell ref="B35:D35"/>
    <mergeCell ref="E33:F33"/>
    <mergeCell ref="E34:F34"/>
    <mergeCell ref="E35:F35"/>
    <mergeCell ref="B268:D268"/>
    <mergeCell ref="E268:F268"/>
    <mergeCell ref="A36:D36"/>
    <mergeCell ref="A256:F256"/>
    <mergeCell ref="B258:D258"/>
    <mergeCell ref="E258:F258"/>
    <mergeCell ref="A257:H257"/>
    <mergeCell ref="A245:F245"/>
    <mergeCell ref="B251:D251"/>
    <mergeCell ref="E251:F251"/>
    <mergeCell ref="B239:D239"/>
    <mergeCell ref="E239:F239"/>
    <mergeCell ref="A250:H250"/>
    <mergeCell ref="B241:D241"/>
    <mergeCell ref="E241:F241"/>
    <mergeCell ref="A228:F228"/>
    <mergeCell ref="B238:D238"/>
    <mergeCell ref="E238:F238"/>
    <mergeCell ref="A237:H237"/>
    <mergeCell ref="B226:D226"/>
    <mergeCell ref="E226:F226"/>
    <mergeCell ref="B213:D213"/>
    <mergeCell ref="E213:F213"/>
    <mergeCell ref="B123:D123"/>
    <mergeCell ref="B130:D130"/>
    <mergeCell ref="E130:F130"/>
    <mergeCell ref="A212:H212"/>
    <mergeCell ref="B153:D153"/>
    <mergeCell ref="E153:F153"/>
    <mergeCell ref="A146:F146"/>
    <mergeCell ref="A152:H152"/>
    <mergeCell ref="B143:D143"/>
    <mergeCell ref="E143:F143"/>
    <mergeCell ref="A207:F207"/>
    <mergeCell ref="A211:F211"/>
    <mergeCell ref="B209:D209"/>
    <mergeCell ref="E209:F209"/>
    <mergeCell ref="A159:F159"/>
    <mergeCell ref="B162:D162"/>
    <mergeCell ref="E162:F162"/>
    <mergeCell ref="A167:F167"/>
    <mergeCell ref="B198:D198"/>
    <mergeCell ref="E198:F198"/>
    <mergeCell ref="B176:D176"/>
    <mergeCell ref="E176:F176"/>
    <mergeCell ref="A183:F183"/>
    <mergeCell ref="B136:D136"/>
    <mergeCell ref="B138:D138"/>
    <mergeCell ref="A225:H225"/>
    <mergeCell ref="A220:F220"/>
    <mergeCell ref="A160:H160"/>
    <mergeCell ref="A175:H175"/>
    <mergeCell ref="A197:H197"/>
    <mergeCell ref="A208:H208"/>
    <mergeCell ref="B177:D177"/>
    <mergeCell ref="E177:F177"/>
    <mergeCell ref="A128:F128"/>
    <mergeCell ref="A129:H129"/>
    <mergeCell ref="A141:F141"/>
    <mergeCell ref="A142:H142"/>
    <mergeCell ref="B131:D131"/>
    <mergeCell ref="B132:D132"/>
    <mergeCell ref="B133:D133"/>
    <mergeCell ref="E131:F131"/>
    <mergeCell ref="E132:F132"/>
    <mergeCell ref="E133:F133"/>
    <mergeCell ref="B134:D134"/>
    <mergeCell ref="B135:D135"/>
    <mergeCell ref="B137:D137"/>
    <mergeCell ref="E134:F134"/>
    <mergeCell ref="E135:F135"/>
    <mergeCell ref="E137:F137"/>
    <mergeCell ref="A122:H122"/>
    <mergeCell ref="A109:F109"/>
    <mergeCell ref="B90:D92"/>
    <mergeCell ref="E90:F92"/>
    <mergeCell ref="G90:G92"/>
    <mergeCell ref="H90:H92"/>
    <mergeCell ref="A90:A92"/>
    <mergeCell ref="B106:D106"/>
    <mergeCell ref="E106:F106"/>
    <mergeCell ref="B93:D93"/>
    <mergeCell ref="B94:D94"/>
    <mergeCell ref="B95:D95"/>
    <mergeCell ref="E93:F93"/>
    <mergeCell ref="E94:F94"/>
    <mergeCell ref="E95:F95"/>
    <mergeCell ref="A97:H97"/>
    <mergeCell ref="B98:D98"/>
    <mergeCell ref="B99:D99"/>
    <mergeCell ref="B100:D100"/>
    <mergeCell ref="B107:D107"/>
    <mergeCell ref="B108:D108"/>
    <mergeCell ref="E107:F107"/>
    <mergeCell ref="E108:F108"/>
    <mergeCell ref="A110:H110"/>
    <mergeCell ref="B79:D79"/>
    <mergeCell ref="E79:F79"/>
    <mergeCell ref="B80:D80"/>
    <mergeCell ref="E80:F80"/>
    <mergeCell ref="A78:H78"/>
    <mergeCell ref="A77:F77"/>
    <mergeCell ref="A88:F88"/>
    <mergeCell ref="A89:H89"/>
    <mergeCell ref="A105:H105"/>
    <mergeCell ref="A96:F96"/>
    <mergeCell ref="B82:D82"/>
    <mergeCell ref="B83:D83"/>
    <mergeCell ref="E82:F82"/>
    <mergeCell ref="E83:F83"/>
    <mergeCell ref="B84:D84"/>
    <mergeCell ref="B85:D85"/>
    <mergeCell ref="E84:F84"/>
    <mergeCell ref="E85:F85"/>
    <mergeCell ref="B103:D103"/>
    <mergeCell ref="B101:D101"/>
    <mergeCell ref="A104:F104"/>
    <mergeCell ref="E98:F98"/>
    <mergeCell ref="E99:F99"/>
    <mergeCell ref="E100:F100"/>
    <mergeCell ref="B70:D70"/>
    <mergeCell ref="E70:F70"/>
    <mergeCell ref="A57:F57"/>
    <mergeCell ref="A58:H58"/>
    <mergeCell ref="B59:D59"/>
    <mergeCell ref="E59:F59"/>
    <mergeCell ref="A51:F51"/>
    <mergeCell ref="A52:H52"/>
    <mergeCell ref="B53:D53"/>
    <mergeCell ref="E53:F53"/>
    <mergeCell ref="A68:F68"/>
    <mergeCell ref="A69:H69"/>
    <mergeCell ref="B66:D66"/>
    <mergeCell ref="E66:F66"/>
    <mergeCell ref="B64:D64"/>
    <mergeCell ref="B65:D65"/>
    <mergeCell ref="E65:F65"/>
    <mergeCell ref="E64:F64"/>
    <mergeCell ref="B60:D60"/>
    <mergeCell ref="E60:F60"/>
    <mergeCell ref="B61:D61"/>
    <mergeCell ref="E61:F61"/>
    <mergeCell ref="B62:D62"/>
    <mergeCell ref="E62:F62"/>
    <mergeCell ref="A4:H4"/>
    <mergeCell ref="B9:D9"/>
    <mergeCell ref="E9:F9"/>
    <mergeCell ref="E275:F275"/>
    <mergeCell ref="A275:D275"/>
    <mergeCell ref="B161:D161"/>
    <mergeCell ref="E161:F161"/>
    <mergeCell ref="B240:D240"/>
    <mergeCell ref="E240:F240"/>
    <mergeCell ref="A44:F44"/>
    <mergeCell ref="A45:H45"/>
    <mergeCell ref="B46:D46"/>
    <mergeCell ref="E46:F46"/>
    <mergeCell ref="A37:H37"/>
    <mergeCell ref="E38:F38"/>
    <mergeCell ref="B38:D38"/>
    <mergeCell ref="E36:F36"/>
    <mergeCell ref="G7:H7"/>
    <mergeCell ref="E7:F8"/>
    <mergeCell ref="B7:D8"/>
    <mergeCell ref="A7:A8"/>
    <mergeCell ref="A29:H29"/>
    <mergeCell ref="B30:D30"/>
    <mergeCell ref="E30:F30"/>
  </mergeCells>
  <pageMargins left="0.82677165354330717" right="0.27559055118110237" top="0.39370078740157483" bottom="0.39370078740157483" header="0.31496062992125984" footer="0.31496062992125984"/>
  <pageSetup paperSize="9" scale="85" orientation="portrait" r:id="rId1"/>
  <headerFooter>
    <oddFooter>&amp;R&amp;P</oddFooter>
  </headerFooter>
  <rowBreaks count="3" manualBreakCount="3">
    <brk id="117" max="7" man="1"/>
    <brk id="146" max="7" man="1"/>
    <brk id="17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Tabelul 14</vt:lpstr>
      <vt:lpstr>'Tabelul 14'!Print_Area</vt:lpstr>
      <vt:lpstr>'Tabelul 14'!Print_Titles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Voinesco Diana</dc:creator>
  <cp:lastModifiedBy>Chirila Veronica</cp:lastModifiedBy>
  <cp:lastPrinted>2020-11-28T15:33:09Z</cp:lastPrinted>
  <dcterms:created xsi:type="dcterms:W3CDTF">2020-11-26T08:44:10Z</dcterms:created>
  <dcterms:modified xsi:type="dcterms:W3CDTF">2020-11-28T15:33:15Z</dcterms:modified>
</cp:coreProperties>
</file>